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330"/>
  </bookViews>
  <sheets>
    <sheet name="Simple Model" sheetId="2" r:id="rId1"/>
  </sheets>
  <calcPr calcId="145621"/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K23" i="2"/>
  <c r="K24" i="2"/>
  <c r="K25" i="2"/>
  <c r="K26" i="2"/>
  <c r="K27" i="2"/>
  <c r="K28" i="2"/>
  <c r="K29" i="2"/>
  <c r="K30" i="2"/>
  <c r="K32" i="2"/>
  <c r="K33" i="2"/>
  <c r="K36" i="2"/>
  <c r="E17" i="2"/>
  <c r="E18" i="2"/>
  <c r="E20" i="2"/>
  <c r="F17" i="2"/>
  <c r="F18" i="2"/>
  <c r="F19" i="2"/>
  <c r="F20" i="2"/>
  <c r="G17" i="2"/>
  <c r="G18" i="2"/>
  <c r="G19" i="2"/>
  <c r="G20" i="2"/>
  <c r="H17" i="2"/>
  <c r="H18" i="2"/>
  <c r="H19" i="2"/>
  <c r="H20" i="2"/>
  <c r="I17" i="2"/>
  <c r="I18" i="2"/>
  <c r="I19" i="2"/>
  <c r="I20" i="2"/>
  <c r="J17" i="2"/>
  <c r="J18" i="2"/>
  <c r="J19" i="2"/>
  <c r="J20" i="2"/>
  <c r="K17" i="2"/>
  <c r="K18" i="2"/>
  <c r="K19" i="2"/>
  <c r="K20" i="2"/>
  <c r="L15" i="2"/>
  <c r="L17" i="2"/>
  <c r="L18" i="2"/>
  <c r="L19" i="2"/>
  <c r="L20" i="2"/>
  <c r="M15" i="2"/>
  <c r="M17" i="2"/>
  <c r="M18" i="2"/>
  <c r="M19" i="2"/>
  <c r="M20" i="2"/>
  <c r="N15" i="2"/>
  <c r="N17" i="2"/>
  <c r="N18" i="2"/>
  <c r="N19" i="2"/>
  <c r="N20" i="2"/>
  <c r="O15" i="2"/>
  <c r="O17" i="2"/>
  <c r="O18" i="2"/>
  <c r="O19" i="2"/>
  <c r="O20" i="2"/>
  <c r="P15" i="2"/>
  <c r="P17" i="2"/>
  <c r="P18" i="2"/>
  <c r="P19" i="2"/>
  <c r="P20" i="2"/>
  <c r="Q15" i="2"/>
  <c r="Q17" i="2"/>
  <c r="Q18" i="2"/>
  <c r="Q19" i="2"/>
  <c r="Q20" i="2"/>
  <c r="R15" i="2"/>
  <c r="R17" i="2"/>
  <c r="R18" i="2"/>
  <c r="R19" i="2"/>
  <c r="R20" i="2"/>
  <c r="S15" i="2"/>
  <c r="S17" i="2"/>
  <c r="S18" i="2"/>
  <c r="S19" i="2"/>
  <c r="S20" i="2"/>
  <c r="T15" i="2"/>
  <c r="T17" i="2"/>
  <c r="T18" i="2"/>
  <c r="T19" i="2"/>
  <c r="T20" i="2"/>
  <c r="U15" i="2"/>
  <c r="U17" i="2"/>
  <c r="U18" i="2"/>
  <c r="U19" i="2"/>
  <c r="U20" i="2"/>
  <c r="V15" i="2"/>
  <c r="V17" i="2"/>
  <c r="V18" i="2"/>
  <c r="V19" i="2"/>
  <c r="V20" i="2"/>
  <c r="W15" i="2"/>
  <c r="W17" i="2"/>
  <c r="W18" i="2"/>
  <c r="W19" i="2"/>
  <c r="W20" i="2"/>
  <c r="X15" i="2"/>
  <c r="X17" i="2"/>
  <c r="X18" i="2"/>
  <c r="X19" i="2"/>
  <c r="X20" i="2"/>
  <c r="Y15" i="2"/>
  <c r="Y17" i="2"/>
  <c r="Y18" i="2"/>
  <c r="Y19" i="2"/>
  <c r="Y20" i="2"/>
  <c r="Z15" i="2"/>
  <c r="Z17" i="2"/>
  <c r="Z18" i="2"/>
  <c r="Z19" i="2"/>
  <c r="Z20" i="2"/>
  <c r="AA15" i="2"/>
  <c r="AA17" i="2"/>
  <c r="AA18" i="2"/>
  <c r="AA19" i="2"/>
  <c r="AA20" i="2"/>
  <c r="AB15" i="2"/>
  <c r="AB17" i="2"/>
  <c r="AB18" i="2"/>
  <c r="AB19" i="2"/>
  <c r="AB20" i="2"/>
  <c r="AC15" i="2"/>
  <c r="AC17" i="2"/>
  <c r="AC18" i="2"/>
  <c r="AC19" i="2"/>
  <c r="AC20" i="2"/>
  <c r="AD15" i="2"/>
  <c r="AD17" i="2"/>
  <c r="AD18" i="2"/>
  <c r="AD19" i="2"/>
  <c r="AD20" i="2"/>
  <c r="AE15" i="2"/>
  <c r="AE17" i="2"/>
  <c r="AE18" i="2"/>
  <c r="AE19" i="2"/>
  <c r="AE20" i="2"/>
  <c r="AF15" i="2"/>
  <c r="AF17" i="2"/>
  <c r="AF18" i="2"/>
  <c r="AF19" i="2"/>
  <c r="AF20" i="2"/>
  <c r="AG15" i="2"/>
  <c r="AG17" i="2"/>
  <c r="AG18" i="2"/>
  <c r="AG19" i="2"/>
  <c r="AG20" i="2"/>
  <c r="AH15" i="2"/>
  <c r="AH17" i="2"/>
  <c r="AH18" i="2"/>
  <c r="AH19" i="2"/>
  <c r="AH20" i="2"/>
  <c r="AI15" i="2"/>
  <c r="AI17" i="2"/>
  <c r="AI18" i="2"/>
  <c r="AI19" i="2"/>
  <c r="AI20" i="2"/>
  <c r="AJ15" i="2"/>
  <c r="AJ17" i="2"/>
  <c r="AJ18" i="2"/>
  <c r="AJ19" i="2"/>
  <c r="AJ20" i="2"/>
  <c r="AK15" i="2"/>
  <c r="AK17" i="2"/>
  <c r="AK18" i="2"/>
  <c r="AK19" i="2"/>
  <c r="AK20" i="2"/>
  <c r="AL15" i="2"/>
  <c r="AL17" i="2"/>
  <c r="AL18" i="2"/>
  <c r="AL19" i="2"/>
  <c r="AL20" i="2"/>
  <c r="AM15" i="2"/>
  <c r="AM17" i="2"/>
  <c r="AM18" i="2"/>
  <c r="AM19" i="2"/>
  <c r="AM20" i="2"/>
  <c r="AN15" i="2"/>
  <c r="AN17" i="2"/>
  <c r="AN18" i="2"/>
  <c r="AN19" i="2"/>
  <c r="AN20" i="2"/>
  <c r="AO15" i="2"/>
  <c r="AO17" i="2"/>
  <c r="AO18" i="2"/>
  <c r="AO19" i="2"/>
  <c r="AO20" i="2"/>
  <c r="AP15" i="2"/>
  <c r="AP17" i="2"/>
  <c r="AP18" i="2"/>
  <c r="AP19" i="2"/>
  <c r="AP20" i="2"/>
  <c r="AQ15" i="2"/>
  <c r="AQ17" i="2"/>
  <c r="AQ18" i="2"/>
  <c r="AQ19" i="2"/>
  <c r="AQ20" i="2"/>
  <c r="AR15" i="2"/>
  <c r="AR17" i="2"/>
  <c r="AR18" i="2"/>
  <c r="AR19" i="2"/>
  <c r="AR20" i="2"/>
  <c r="AS15" i="2"/>
  <c r="AS17" i="2"/>
  <c r="AS18" i="2"/>
  <c r="AS19" i="2"/>
  <c r="AS20" i="2"/>
  <c r="AT15" i="2"/>
  <c r="AT17" i="2"/>
  <c r="AT18" i="2"/>
  <c r="AT19" i="2"/>
  <c r="AT20" i="2"/>
  <c r="AU15" i="2"/>
  <c r="AU17" i="2"/>
  <c r="AU18" i="2"/>
  <c r="AU19" i="2"/>
  <c r="AU20" i="2"/>
  <c r="AV15" i="2"/>
  <c r="AV17" i="2"/>
  <c r="AV18" i="2"/>
  <c r="AV19" i="2"/>
  <c r="AV20" i="2"/>
  <c r="AW15" i="2"/>
  <c r="AW17" i="2"/>
  <c r="AW18" i="2"/>
  <c r="AW19" i="2"/>
  <c r="AW20" i="2"/>
  <c r="AX15" i="2"/>
  <c r="AX17" i="2"/>
  <c r="AX18" i="2"/>
  <c r="AX19" i="2"/>
  <c r="AX20" i="2"/>
  <c r="AY15" i="2"/>
  <c r="AY17" i="2"/>
  <c r="AY18" i="2"/>
  <c r="AY19" i="2"/>
  <c r="AY20" i="2"/>
  <c r="AZ15" i="2"/>
  <c r="AZ17" i="2"/>
  <c r="AZ18" i="2"/>
  <c r="AZ19" i="2"/>
  <c r="AZ20" i="2"/>
  <c r="BA15" i="2"/>
  <c r="BA17" i="2"/>
  <c r="BA18" i="2"/>
  <c r="BA19" i="2"/>
  <c r="BA20" i="2"/>
  <c r="BB15" i="2"/>
  <c r="BB17" i="2"/>
  <c r="BB18" i="2"/>
  <c r="BB19" i="2"/>
  <c r="BB20" i="2"/>
  <c r="BC15" i="2"/>
  <c r="BC17" i="2"/>
  <c r="BC18" i="2"/>
  <c r="BC19" i="2"/>
  <c r="BC20" i="2"/>
  <c r="BD15" i="2"/>
  <c r="BD17" i="2"/>
  <c r="BD18" i="2"/>
  <c r="BD19" i="2"/>
  <c r="BD20" i="2"/>
  <c r="BE15" i="2"/>
  <c r="BE17" i="2"/>
  <c r="BE18" i="2"/>
  <c r="BE19" i="2"/>
  <c r="BE20" i="2"/>
  <c r="BF15" i="2"/>
  <c r="BF17" i="2"/>
  <c r="BF18" i="2"/>
  <c r="BF19" i="2"/>
  <c r="BF20" i="2"/>
  <c r="BG15" i="2"/>
  <c r="BG17" i="2"/>
  <c r="BG18" i="2"/>
  <c r="BG19" i="2"/>
  <c r="BG20" i="2"/>
  <c r="BH15" i="2"/>
  <c r="BH17" i="2"/>
  <c r="BH18" i="2"/>
  <c r="BH19" i="2"/>
  <c r="BH20" i="2"/>
  <c r="BI15" i="2"/>
  <c r="BI17" i="2"/>
  <c r="BI18" i="2"/>
  <c r="BI19" i="2"/>
  <c r="BI20" i="2"/>
  <c r="BJ15" i="2"/>
  <c r="BJ17" i="2"/>
  <c r="BJ18" i="2"/>
  <c r="BJ19" i="2"/>
  <c r="BJ20" i="2"/>
  <c r="BK15" i="2"/>
  <c r="BK17" i="2"/>
  <c r="BK18" i="2"/>
  <c r="BK19" i="2"/>
  <c r="BK20" i="2"/>
  <c r="BL15" i="2"/>
  <c r="BL17" i="2"/>
  <c r="BL18" i="2"/>
  <c r="BL19" i="2"/>
  <c r="BL20" i="2"/>
  <c r="BM15" i="2"/>
  <c r="BM17" i="2"/>
  <c r="BM18" i="2"/>
  <c r="BM19" i="2"/>
  <c r="BM20" i="2"/>
  <c r="BN15" i="2"/>
  <c r="BN17" i="2"/>
  <c r="BN18" i="2"/>
  <c r="BN19" i="2"/>
  <c r="BN20" i="2"/>
  <c r="BO15" i="2"/>
  <c r="BO17" i="2"/>
  <c r="BO18" i="2"/>
  <c r="BO19" i="2"/>
  <c r="BO20" i="2"/>
  <c r="BP15" i="2"/>
  <c r="BP17" i="2"/>
  <c r="BP18" i="2"/>
  <c r="BP19" i="2"/>
  <c r="BP20" i="2"/>
  <c r="BQ15" i="2"/>
  <c r="BQ17" i="2"/>
  <c r="BQ18" i="2"/>
  <c r="BQ19" i="2"/>
  <c r="BQ20" i="2"/>
  <c r="BR15" i="2"/>
  <c r="BR17" i="2"/>
  <c r="BR18" i="2"/>
  <c r="BR19" i="2"/>
  <c r="BR20" i="2"/>
  <c r="BS15" i="2"/>
  <c r="BS17" i="2"/>
  <c r="BS18" i="2"/>
  <c r="BS19" i="2"/>
  <c r="BS20" i="2"/>
  <c r="BT15" i="2"/>
  <c r="BT17" i="2"/>
  <c r="BT18" i="2"/>
  <c r="BT19" i="2"/>
  <c r="BT20" i="2"/>
  <c r="BU15" i="2"/>
  <c r="BU17" i="2"/>
  <c r="BU18" i="2"/>
  <c r="BU19" i="2"/>
  <c r="BU20" i="2"/>
  <c r="BV15" i="2"/>
  <c r="BV17" i="2"/>
  <c r="BV18" i="2"/>
  <c r="BV19" i="2"/>
  <c r="BV20" i="2"/>
  <c r="BW15" i="2"/>
  <c r="BW17" i="2"/>
  <c r="BW18" i="2"/>
  <c r="BW19" i="2"/>
  <c r="BW20" i="2"/>
  <c r="BX15" i="2"/>
  <c r="BX17" i="2"/>
  <c r="BX18" i="2"/>
  <c r="BX19" i="2"/>
  <c r="BX20" i="2"/>
  <c r="BY15" i="2"/>
  <c r="BY17" i="2"/>
  <c r="BY18" i="2"/>
  <c r="BY19" i="2"/>
  <c r="BY20" i="2"/>
  <c r="BZ15" i="2"/>
  <c r="BZ17" i="2"/>
  <c r="BZ18" i="2"/>
  <c r="BZ19" i="2"/>
  <c r="BZ20" i="2"/>
  <c r="CA15" i="2"/>
  <c r="CA17" i="2"/>
  <c r="CA18" i="2"/>
  <c r="CA19" i="2"/>
  <c r="CA20" i="2"/>
  <c r="CB15" i="2"/>
  <c r="CB17" i="2"/>
  <c r="CB18" i="2"/>
  <c r="CB19" i="2"/>
  <c r="CB20" i="2"/>
  <c r="CC15" i="2"/>
  <c r="CC17" i="2"/>
  <c r="CC18" i="2"/>
  <c r="CC19" i="2"/>
  <c r="CC20" i="2"/>
  <c r="CD15" i="2"/>
  <c r="CD17" i="2"/>
  <c r="CD18" i="2"/>
  <c r="CD19" i="2"/>
  <c r="CD20" i="2"/>
  <c r="CE15" i="2"/>
  <c r="CE17" i="2"/>
  <c r="CE18" i="2"/>
  <c r="CE19" i="2"/>
  <c r="CE20" i="2"/>
  <c r="CF15" i="2"/>
  <c r="CF17" i="2"/>
  <c r="CF18" i="2"/>
  <c r="CF19" i="2"/>
  <c r="CF20" i="2"/>
  <c r="CG15" i="2"/>
  <c r="CG17" i="2"/>
  <c r="CG18" i="2"/>
  <c r="CG19" i="2"/>
  <c r="CG20" i="2"/>
  <c r="CH15" i="2"/>
  <c r="CH17" i="2"/>
  <c r="CH18" i="2"/>
  <c r="CH19" i="2"/>
  <c r="CH20" i="2"/>
  <c r="CI15" i="2"/>
  <c r="CI17" i="2"/>
  <c r="CI18" i="2"/>
  <c r="CI19" i="2"/>
  <c r="CI20" i="2"/>
  <c r="CJ15" i="2"/>
  <c r="CJ17" i="2"/>
  <c r="CJ18" i="2"/>
  <c r="CJ19" i="2"/>
  <c r="CJ20" i="2"/>
  <c r="CK15" i="2"/>
  <c r="CK17" i="2"/>
  <c r="CK18" i="2"/>
  <c r="CK19" i="2"/>
  <c r="CK20" i="2"/>
  <c r="CL15" i="2"/>
  <c r="CL17" i="2"/>
  <c r="CL18" i="2"/>
  <c r="CL19" i="2"/>
  <c r="CL20" i="2"/>
  <c r="CM15" i="2"/>
  <c r="CM17" i="2"/>
  <c r="CM18" i="2"/>
  <c r="CM19" i="2"/>
  <c r="CM20" i="2"/>
  <c r="CN15" i="2"/>
  <c r="CN17" i="2"/>
  <c r="CN18" i="2"/>
  <c r="CN19" i="2"/>
  <c r="CN20" i="2"/>
  <c r="CO15" i="2"/>
  <c r="CO17" i="2"/>
  <c r="CO18" i="2"/>
  <c r="CO19" i="2"/>
  <c r="CO20" i="2"/>
  <c r="CP15" i="2"/>
  <c r="CP17" i="2"/>
  <c r="CP18" i="2"/>
  <c r="CP19" i="2"/>
  <c r="CP20" i="2"/>
  <c r="CQ15" i="2"/>
  <c r="CQ17" i="2"/>
  <c r="CQ18" i="2"/>
  <c r="CQ19" i="2"/>
  <c r="CQ20" i="2"/>
  <c r="CR15" i="2"/>
  <c r="CR17" i="2"/>
  <c r="CR18" i="2"/>
  <c r="CR19" i="2"/>
  <c r="CR20" i="2"/>
  <c r="CS15" i="2"/>
  <c r="CS17" i="2"/>
  <c r="CS18" i="2"/>
  <c r="CS19" i="2"/>
  <c r="CS20" i="2"/>
  <c r="CT15" i="2"/>
  <c r="CT17" i="2"/>
  <c r="CT18" i="2"/>
  <c r="CT19" i="2"/>
  <c r="CT20" i="2"/>
  <c r="CU15" i="2"/>
  <c r="CU17" i="2"/>
  <c r="CU18" i="2"/>
  <c r="CU19" i="2"/>
  <c r="CU20" i="2"/>
  <c r="CV15" i="2"/>
  <c r="CV17" i="2"/>
  <c r="CV18" i="2"/>
  <c r="CV19" i="2"/>
  <c r="CV20" i="2"/>
  <c r="CW15" i="2"/>
  <c r="CW17" i="2"/>
  <c r="CW18" i="2"/>
  <c r="CW19" i="2"/>
  <c r="CW20" i="2"/>
  <c r="CX15" i="2"/>
  <c r="CX17" i="2"/>
  <c r="CX18" i="2"/>
  <c r="CX19" i="2"/>
  <c r="CX20" i="2"/>
  <c r="CY15" i="2"/>
  <c r="CY17" i="2"/>
  <c r="CY18" i="2"/>
  <c r="CY19" i="2"/>
  <c r="CY20" i="2"/>
  <c r="CZ15" i="2"/>
  <c r="CZ17" i="2"/>
  <c r="CZ18" i="2"/>
  <c r="CZ19" i="2"/>
  <c r="CZ20" i="2"/>
  <c r="D40" i="2"/>
  <c r="E23" i="2"/>
  <c r="E24" i="2"/>
  <c r="E25" i="2"/>
  <c r="E26" i="2"/>
  <c r="E27" i="2"/>
  <c r="E28" i="2"/>
  <c r="E29" i="2"/>
  <c r="E30" i="2"/>
  <c r="E32" i="2"/>
  <c r="E33" i="2"/>
  <c r="F23" i="2"/>
  <c r="F24" i="2"/>
  <c r="F25" i="2"/>
  <c r="F26" i="2"/>
  <c r="F27" i="2"/>
  <c r="F28" i="2"/>
  <c r="F29" i="2"/>
  <c r="F30" i="2"/>
  <c r="F32" i="2"/>
  <c r="F33" i="2"/>
  <c r="G23" i="2"/>
  <c r="G24" i="2"/>
  <c r="G25" i="2"/>
  <c r="G26" i="2"/>
  <c r="G27" i="2"/>
  <c r="G28" i="2"/>
  <c r="G29" i="2"/>
  <c r="G30" i="2"/>
  <c r="G32" i="2"/>
  <c r="G33" i="2"/>
  <c r="H23" i="2"/>
  <c r="H24" i="2"/>
  <c r="H25" i="2"/>
  <c r="H26" i="2"/>
  <c r="H27" i="2"/>
  <c r="H28" i="2"/>
  <c r="H29" i="2"/>
  <c r="H30" i="2"/>
  <c r="H32" i="2"/>
  <c r="H33" i="2"/>
  <c r="I23" i="2"/>
  <c r="I24" i="2"/>
  <c r="I25" i="2"/>
  <c r="I26" i="2"/>
  <c r="I27" i="2"/>
  <c r="I28" i="2"/>
  <c r="I29" i="2"/>
  <c r="I30" i="2"/>
  <c r="I32" i="2"/>
  <c r="I33" i="2"/>
  <c r="J23" i="2"/>
  <c r="J24" i="2"/>
  <c r="J25" i="2"/>
  <c r="J26" i="2"/>
  <c r="J27" i="2"/>
  <c r="J28" i="2"/>
  <c r="J29" i="2"/>
  <c r="J30" i="2"/>
  <c r="J32" i="2"/>
  <c r="J33" i="2"/>
  <c r="L23" i="2"/>
  <c r="L24" i="2"/>
  <c r="L25" i="2"/>
  <c r="L26" i="2"/>
  <c r="L27" i="2"/>
  <c r="L28" i="2"/>
  <c r="L29" i="2"/>
  <c r="L30" i="2"/>
  <c r="L32" i="2"/>
  <c r="L33" i="2"/>
  <c r="M23" i="2"/>
  <c r="M24" i="2"/>
  <c r="M25" i="2"/>
  <c r="M26" i="2"/>
  <c r="M27" i="2"/>
  <c r="M28" i="2"/>
  <c r="M29" i="2"/>
  <c r="M30" i="2"/>
  <c r="M32" i="2"/>
  <c r="M33" i="2"/>
  <c r="N23" i="2"/>
  <c r="N24" i="2"/>
  <c r="N25" i="2"/>
  <c r="N26" i="2"/>
  <c r="N27" i="2"/>
  <c r="N28" i="2"/>
  <c r="N29" i="2"/>
  <c r="N30" i="2"/>
  <c r="N32" i="2"/>
  <c r="N33" i="2"/>
  <c r="O23" i="2"/>
  <c r="O24" i="2"/>
  <c r="O25" i="2"/>
  <c r="O26" i="2"/>
  <c r="O27" i="2"/>
  <c r="O28" i="2"/>
  <c r="O29" i="2"/>
  <c r="O30" i="2"/>
  <c r="O32" i="2"/>
  <c r="O33" i="2"/>
  <c r="P23" i="2"/>
  <c r="P24" i="2"/>
  <c r="P25" i="2"/>
  <c r="P26" i="2"/>
  <c r="P27" i="2"/>
  <c r="P28" i="2"/>
  <c r="P29" i="2"/>
  <c r="P30" i="2"/>
  <c r="P32" i="2"/>
  <c r="P33" i="2"/>
  <c r="Q23" i="2"/>
  <c r="Q24" i="2"/>
  <c r="Q25" i="2"/>
  <c r="Q26" i="2"/>
  <c r="Q27" i="2"/>
  <c r="Q28" i="2"/>
  <c r="Q29" i="2"/>
  <c r="Q30" i="2"/>
  <c r="Q32" i="2"/>
  <c r="Q33" i="2"/>
  <c r="R23" i="2"/>
  <c r="R24" i="2"/>
  <c r="R25" i="2"/>
  <c r="R26" i="2"/>
  <c r="R27" i="2"/>
  <c r="R28" i="2"/>
  <c r="R29" i="2"/>
  <c r="R30" i="2"/>
  <c r="R32" i="2"/>
  <c r="R33" i="2"/>
  <c r="S23" i="2"/>
  <c r="S24" i="2"/>
  <c r="S25" i="2"/>
  <c r="S26" i="2"/>
  <c r="S27" i="2"/>
  <c r="S28" i="2"/>
  <c r="S29" i="2"/>
  <c r="S30" i="2"/>
  <c r="S32" i="2"/>
  <c r="S33" i="2"/>
  <c r="T23" i="2"/>
  <c r="T24" i="2"/>
  <c r="T25" i="2"/>
  <c r="T26" i="2"/>
  <c r="T27" i="2"/>
  <c r="T28" i="2"/>
  <c r="T29" i="2"/>
  <c r="T30" i="2"/>
  <c r="T32" i="2"/>
  <c r="T33" i="2"/>
  <c r="U23" i="2"/>
  <c r="U24" i="2"/>
  <c r="U25" i="2"/>
  <c r="U26" i="2"/>
  <c r="U27" i="2"/>
  <c r="U28" i="2"/>
  <c r="U29" i="2"/>
  <c r="U30" i="2"/>
  <c r="U32" i="2"/>
  <c r="U33" i="2"/>
  <c r="V23" i="2"/>
  <c r="V24" i="2"/>
  <c r="V25" i="2"/>
  <c r="V26" i="2"/>
  <c r="V27" i="2"/>
  <c r="V28" i="2"/>
  <c r="V29" i="2"/>
  <c r="V30" i="2"/>
  <c r="V32" i="2"/>
  <c r="V33" i="2"/>
  <c r="W23" i="2"/>
  <c r="W24" i="2"/>
  <c r="W25" i="2"/>
  <c r="W26" i="2"/>
  <c r="W27" i="2"/>
  <c r="W28" i="2"/>
  <c r="W29" i="2"/>
  <c r="W30" i="2"/>
  <c r="W32" i="2"/>
  <c r="W33" i="2"/>
  <c r="X23" i="2"/>
  <c r="X24" i="2"/>
  <c r="X25" i="2"/>
  <c r="X26" i="2"/>
  <c r="X27" i="2"/>
  <c r="X28" i="2"/>
  <c r="X29" i="2"/>
  <c r="X30" i="2"/>
  <c r="X32" i="2"/>
  <c r="X33" i="2"/>
  <c r="Y23" i="2"/>
  <c r="Y24" i="2"/>
  <c r="Y25" i="2"/>
  <c r="Y26" i="2"/>
  <c r="Y27" i="2"/>
  <c r="Y28" i="2"/>
  <c r="Y29" i="2"/>
  <c r="Y30" i="2"/>
  <c r="Y32" i="2"/>
  <c r="Y33" i="2"/>
  <c r="Z23" i="2"/>
  <c r="Z24" i="2"/>
  <c r="Z25" i="2"/>
  <c r="Z26" i="2"/>
  <c r="Z27" i="2"/>
  <c r="Z28" i="2"/>
  <c r="Z29" i="2"/>
  <c r="Z30" i="2"/>
  <c r="Z32" i="2"/>
  <c r="Z33" i="2"/>
  <c r="AA23" i="2"/>
  <c r="AA24" i="2"/>
  <c r="AA25" i="2"/>
  <c r="AA26" i="2"/>
  <c r="AA27" i="2"/>
  <c r="AA28" i="2"/>
  <c r="AA29" i="2"/>
  <c r="AA30" i="2"/>
  <c r="AA32" i="2"/>
  <c r="AA33" i="2"/>
  <c r="AB23" i="2"/>
  <c r="AB24" i="2"/>
  <c r="AB25" i="2"/>
  <c r="AB26" i="2"/>
  <c r="AB27" i="2"/>
  <c r="AB28" i="2"/>
  <c r="AB29" i="2"/>
  <c r="AB30" i="2"/>
  <c r="AB32" i="2"/>
  <c r="AB33" i="2"/>
  <c r="AC23" i="2"/>
  <c r="AC24" i="2"/>
  <c r="AC25" i="2"/>
  <c r="AC26" i="2"/>
  <c r="AC27" i="2"/>
  <c r="AC28" i="2"/>
  <c r="AC29" i="2"/>
  <c r="AC30" i="2"/>
  <c r="AC32" i="2"/>
  <c r="AC33" i="2"/>
  <c r="AD23" i="2"/>
  <c r="AD24" i="2"/>
  <c r="AD25" i="2"/>
  <c r="AD26" i="2"/>
  <c r="AD27" i="2"/>
  <c r="AD28" i="2"/>
  <c r="AD29" i="2"/>
  <c r="AD30" i="2"/>
  <c r="AD32" i="2"/>
  <c r="AD33" i="2"/>
  <c r="AE23" i="2"/>
  <c r="AE24" i="2"/>
  <c r="AE25" i="2"/>
  <c r="AE26" i="2"/>
  <c r="AE27" i="2"/>
  <c r="AE28" i="2"/>
  <c r="AE29" i="2"/>
  <c r="AE30" i="2"/>
  <c r="AE32" i="2"/>
  <c r="AE33" i="2"/>
  <c r="AF23" i="2"/>
  <c r="AF24" i="2"/>
  <c r="AF25" i="2"/>
  <c r="AF26" i="2"/>
  <c r="AF27" i="2"/>
  <c r="AF28" i="2"/>
  <c r="AF29" i="2"/>
  <c r="AF30" i="2"/>
  <c r="AF32" i="2"/>
  <c r="AF33" i="2"/>
  <c r="AG23" i="2"/>
  <c r="AG24" i="2"/>
  <c r="AG25" i="2"/>
  <c r="AG26" i="2"/>
  <c r="AG27" i="2"/>
  <c r="AG28" i="2"/>
  <c r="AG29" i="2"/>
  <c r="AG30" i="2"/>
  <c r="AG32" i="2"/>
  <c r="AG33" i="2"/>
  <c r="AH23" i="2"/>
  <c r="AH24" i="2"/>
  <c r="AH25" i="2"/>
  <c r="AH26" i="2"/>
  <c r="AH27" i="2"/>
  <c r="AH28" i="2"/>
  <c r="AH29" i="2"/>
  <c r="AH30" i="2"/>
  <c r="AH32" i="2"/>
  <c r="AH33" i="2"/>
  <c r="AI23" i="2"/>
  <c r="AI24" i="2"/>
  <c r="AI25" i="2"/>
  <c r="AI26" i="2"/>
  <c r="AI27" i="2"/>
  <c r="AI28" i="2"/>
  <c r="AI29" i="2"/>
  <c r="AI30" i="2"/>
  <c r="AI32" i="2"/>
  <c r="AI33" i="2"/>
  <c r="AJ23" i="2"/>
  <c r="AJ24" i="2"/>
  <c r="AJ25" i="2"/>
  <c r="AJ26" i="2"/>
  <c r="AJ27" i="2"/>
  <c r="AJ28" i="2"/>
  <c r="AJ29" i="2"/>
  <c r="AJ30" i="2"/>
  <c r="AJ32" i="2"/>
  <c r="AJ33" i="2"/>
  <c r="AK23" i="2"/>
  <c r="AK24" i="2"/>
  <c r="AK25" i="2"/>
  <c r="AK26" i="2"/>
  <c r="AK27" i="2"/>
  <c r="AK28" i="2"/>
  <c r="AK29" i="2"/>
  <c r="AK30" i="2"/>
  <c r="AK32" i="2"/>
  <c r="AK33" i="2"/>
  <c r="AL23" i="2"/>
  <c r="AL24" i="2"/>
  <c r="AL25" i="2"/>
  <c r="AL26" i="2"/>
  <c r="AL27" i="2"/>
  <c r="AL28" i="2"/>
  <c r="AL29" i="2"/>
  <c r="AL30" i="2"/>
  <c r="AL32" i="2"/>
  <c r="AL33" i="2"/>
  <c r="AM23" i="2"/>
  <c r="AM24" i="2"/>
  <c r="AM25" i="2"/>
  <c r="AM26" i="2"/>
  <c r="AM27" i="2"/>
  <c r="AM28" i="2"/>
  <c r="AM29" i="2"/>
  <c r="AM30" i="2"/>
  <c r="AM32" i="2"/>
  <c r="AM33" i="2"/>
  <c r="AN23" i="2"/>
  <c r="AN24" i="2"/>
  <c r="AN25" i="2"/>
  <c r="AN26" i="2"/>
  <c r="AN27" i="2"/>
  <c r="AN28" i="2"/>
  <c r="AN29" i="2"/>
  <c r="AN30" i="2"/>
  <c r="AN32" i="2"/>
  <c r="AN33" i="2"/>
  <c r="AO23" i="2"/>
  <c r="AO24" i="2"/>
  <c r="AO25" i="2"/>
  <c r="AO26" i="2"/>
  <c r="AO27" i="2"/>
  <c r="AO28" i="2"/>
  <c r="AO29" i="2"/>
  <c r="AO30" i="2"/>
  <c r="AO32" i="2"/>
  <c r="AO33" i="2"/>
  <c r="AP23" i="2"/>
  <c r="AP24" i="2"/>
  <c r="AP25" i="2"/>
  <c r="AP26" i="2"/>
  <c r="AP27" i="2"/>
  <c r="AP28" i="2"/>
  <c r="AP29" i="2"/>
  <c r="AP30" i="2"/>
  <c r="AP32" i="2"/>
  <c r="AP33" i="2"/>
  <c r="AQ23" i="2"/>
  <c r="AQ24" i="2"/>
  <c r="AQ25" i="2"/>
  <c r="AQ26" i="2"/>
  <c r="AQ27" i="2"/>
  <c r="AQ28" i="2"/>
  <c r="AQ29" i="2"/>
  <c r="AQ30" i="2"/>
  <c r="AQ32" i="2"/>
  <c r="AQ33" i="2"/>
  <c r="AR23" i="2"/>
  <c r="AR24" i="2"/>
  <c r="AR25" i="2"/>
  <c r="AR26" i="2"/>
  <c r="AR27" i="2"/>
  <c r="AR28" i="2"/>
  <c r="AR29" i="2"/>
  <c r="AR30" i="2"/>
  <c r="AR32" i="2"/>
  <c r="AR33" i="2"/>
  <c r="AS23" i="2"/>
  <c r="AS24" i="2"/>
  <c r="AS25" i="2"/>
  <c r="AS26" i="2"/>
  <c r="AS27" i="2"/>
  <c r="AS28" i="2"/>
  <c r="AS29" i="2"/>
  <c r="AS30" i="2"/>
  <c r="AS32" i="2"/>
  <c r="AS33" i="2"/>
  <c r="AT23" i="2"/>
  <c r="AT24" i="2"/>
  <c r="AT25" i="2"/>
  <c r="AT26" i="2"/>
  <c r="AT27" i="2"/>
  <c r="AT28" i="2"/>
  <c r="AT29" i="2"/>
  <c r="AT30" i="2"/>
  <c r="AT32" i="2"/>
  <c r="AT33" i="2"/>
  <c r="AU23" i="2"/>
  <c r="AU24" i="2"/>
  <c r="AU25" i="2"/>
  <c r="AU26" i="2"/>
  <c r="AU27" i="2"/>
  <c r="AU28" i="2"/>
  <c r="AU29" i="2"/>
  <c r="AU30" i="2"/>
  <c r="AU32" i="2"/>
  <c r="AU33" i="2"/>
  <c r="AV23" i="2"/>
  <c r="AV24" i="2"/>
  <c r="AV25" i="2"/>
  <c r="AV26" i="2"/>
  <c r="AV27" i="2"/>
  <c r="AV28" i="2"/>
  <c r="AV29" i="2"/>
  <c r="AV30" i="2"/>
  <c r="AV32" i="2"/>
  <c r="AV33" i="2"/>
  <c r="AW23" i="2"/>
  <c r="AW24" i="2"/>
  <c r="AW25" i="2"/>
  <c r="AW26" i="2"/>
  <c r="AW27" i="2"/>
  <c r="AW28" i="2"/>
  <c r="AW29" i="2"/>
  <c r="AW30" i="2"/>
  <c r="AW32" i="2"/>
  <c r="AW33" i="2"/>
  <c r="AX23" i="2"/>
  <c r="AX24" i="2"/>
  <c r="AX25" i="2"/>
  <c r="AX26" i="2"/>
  <c r="AX27" i="2"/>
  <c r="AX28" i="2"/>
  <c r="AX29" i="2"/>
  <c r="AX30" i="2"/>
  <c r="AX32" i="2"/>
  <c r="AX33" i="2"/>
  <c r="AY23" i="2"/>
  <c r="AY24" i="2"/>
  <c r="AY25" i="2"/>
  <c r="AY26" i="2"/>
  <c r="AY27" i="2"/>
  <c r="AY28" i="2"/>
  <c r="AY29" i="2"/>
  <c r="AY30" i="2"/>
  <c r="AY32" i="2"/>
  <c r="AY33" i="2"/>
  <c r="AZ23" i="2"/>
  <c r="AZ24" i="2"/>
  <c r="AZ25" i="2"/>
  <c r="AZ26" i="2"/>
  <c r="AZ27" i="2"/>
  <c r="AZ28" i="2"/>
  <c r="AZ29" i="2"/>
  <c r="AZ30" i="2"/>
  <c r="AZ32" i="2"/>
  <c r="AZ33" i="2"/>
  <c r="BA23" i="2"/>
  <c r="BA24" i="2"/>
  <c r="BA25" i="2"/>
  <c r="BA26" i="2"/>
  <c r="BA27" i="2"/>
  <c r="BA28" i="2"/>
  <c r="BA29" i="2"/>
  <c r="BA30" i="2"/>
  <c r="BA32" i="2"/>
  <c r="BA33" i="2"/>
  <c r="BB23" i="2"/>
  <c r="BB24" i="2"/>
  <c r="BB25" i="2"/>
  <c r="BB26" i="2"/>
  <c r="BB27" i="2"/>
  <c r="BB28" i="2"/>
  <c r="BB29" i="2"/>
  <c r="BB30" i="2"/>
  <c r="BB32" i="2"/>
  <c r="BB33" i="2"/>
  <c r="BC23" i="2"/>
  <c r="BC24" i="2"/>
  <c r="BC25" i="2"/>
  <c r="BC26" i="2"/>
  <c r="BC27" i="2"/>
  <c r="BC28" i="2"/>
  <c r="BC29" i="2"/>
  <c r="BC30" i="2"/>
  <c r="BC32" i="2"/>
  <c r="BC33" i="2"/>
  <c r="BD23" i="2"/>
  <c r="BD24" i="2"/>
  <c r="BD25" i="2"/>
  <c r="BD26" i="2"/>
  <c r="BD27" i="2"/>
  <c r="BD28" i="2"/>
  <c r="BD29" i="2"/>
  <c r="BD30" i="2"/>
  <c r="BD32" i="2"/>
  <c r="BD33" i="2"/>
  <c r="BE23" i="2"/>
  <c r="BE24" i="2"/>
  <c r="BE25" i="2"/>
  <c r="BE26" i="2"/>
  <c r="BE27" i="2"/>
  <c r="BE28" i="2"/>
  <c r="BE29" i="2"/>
  <c r="BE30" i="2"/>
  <c r="BE32" i="2"/>
  <c r="BE33" i="2"/>
  <c r="BF23" i="2"/>
  <c r="BF24" i="2"/>
  <c r="BF25" i="2"/>
  <c r="BF26" i="2"/>
  <c r="BF27" i="2"/>
  <c r="BF28" i="2"/>
  <c r="BF29" i="2"/>
  <c r="BF30" i="2"/>
  <c r="BF32" i="2"/>
  <c r="BF33" i="2"/>
  <c r="BG23" i="2"/>
  <c r="BG24" i="2"/>
  <c r="BG25" i="2"/>
  <c r="BG26" i="2"/>
  <c r="BG27" i="2"/>
  <c r="BG28" i="2"/>
  <c r="BG29" i="2"/>
  <c r="BG30" i="2"/>
  <c r="BG32" i="2"/>
  <c r="BG33" i="2"/>
  <c r="BH23" i="2"/>
  <c r="BH24" i="2"/>
  <c r="BH25" i="2"/>
  <c r="BH26" i="2"/>
  <c r="BH27" i="2"/>
  <c r="BH28" i="2"/>
  <c r="BH29" i="2"/>
  <c r="BH30" i="2"/>
  <c r="BH32" i="2"/>
  <c r="BH33" i="2"/>
  <c r="BI23" i="2"/>
  <c r="BI24" i="2"/>
  <c r="BI25" i="2"/>
  <c r="BI26" i="2"/>
  <c r="BI27" i="2"/>
  <c r="BI28" i="2"/>
  <c r="BI29" i="2"/>
  <c r="BI30" i="2"/>
  <c r="BI32" i="2"/>
  <c r="BI33" i="2"/>
  <c r="BJ23" i="2"/>
  <c r="BJ24" i="2"/>
  <c r="BJ25" i="2"/>
  <c r="BJ26" i="2"/>
  <c r="BJ27" i="2"/>
  <c r="BJ28" i="2"/>
  <c r="BJ29" i="2"/>
  <c r="BJ30" i="2"/>
  <c r="BJ32" i="2"/>
  <c r="BJ33" i="2"/>
  <c r="BK23" i="2"/>
  <c r="BK24" i="2"/>
  <c r="BK25" i="2"/>
  <c r="BK26" i="2"/>
  <c r="BK27" i="2"/>
  <c r="BK28" i="2"/>
  <c r="BK29" i="2"/>
  <c r="BK30" i="2"/>
  <c r="BK32" i="2"/>
  <c r="BK33" i="2"/>
  <c r="BL23" i="2"/>
  <c r="BL24" i="2"/>
  <c r="BL25" i="2"/>
  <c r="BL26" i="2"/>
  <c r="BL27" i="2"/>
  <c r="BL28" i="2"/>
  <c r="BL29" i="2"/>
  <c r="BL30" i="2"/>
  <c r="BL32" i="2"/>
  <c r="BL33" i="2"/>
  <c r="BM23" i="2"/>
  <c r="BM24" i="2"/>
  <c r="BM25" i="2"/>
  <c r="BM26" i="2"/>
  <c r="BM27" i="2"/>
  <c r="BM28" i="2"/>
  <c r="BM29" i="2"/>
  <c r="BM30" i="2"/>
  <c r="BM32" i="2"/>
  <c r="BM33" i="2"/>
  <c r="BN23" i="2"/>
  <c r="BN24" i="2"/>
  <c r="BN25" i="2"/>
  <c r="BN26" i="2"/>
  <c r="BN27" i="2"/>
  <c r="BN28" i="2"/>
  <c r="BN29" i="2"/>
  <c r="BN30" i="2"/>
  <c r="BN32" i="2"/>
  <c r="BN33" i="2"/>
  <c r="BO23" i="2"/>
  <c r="BO24" i="2"/>
  <c r="BO25" i="2"/>
  <c r="BO26" i="2"/>
  <c r="BO27" i="2"/>
  <c r="BO28" i="2"/>
  <c r="BO29" i="2"/>
  <c r="BO30" i="2"/>
  <c r="BO32" i="2"/>
  <c r="BO33" i="2"/>
  <c r="BP23" i="2"/>
  <c r="BP24" i="2"/>
  <c r="BP25" i="2"/>
  <c r="BP26" i="2"/>
  <c r="BP27" i="2"/>
  <c r="BP28" i="2"/>
  <c r="BP29" i="2"/>
  <c r="BP30" i="2"/>
  <c r="BP32" i="2"/>
  <c r="BP33" i="2"/>
  <c r="BQ23" i="2"/>
  <c r="BQ24" i="2"/>
  <c r="BQ25" i="2"/>
  <c r="BQ26" i="2"/>
  <c r="BQ27" i="2"/>
  <c r="BQ28" i="2"/>
  <c r="BQ29" i="2"/>
  <c r="BQ30" i="2"/>
  <c r="BQ32" i="2"/>
  <c r="BQ33" i="2"/>
  <c r="BR23" i="2"/>
  <c r="BR24" i="2"/>
  <c r="BR25" i="2"/>
  <c r="BR26" i="2"/>
  <c r="BR27" i="2"/>
  <c r="BR28" i="2"/>
  <c r="BR29" i="2"/>
  <c r="BR30" i="2"/>
  <c r="BR32" i="2"/>
  <c r="BR33" i="2"/>
  <c r="BS23" i="2"/>
  <c r="BS24" i="2"/>
  <c r="BS25" i="2"/>
  <c r="BS26" i="2"/>
  <c r="BS27" i="2"/>
  <c r="BS28" i="2"/>
  <c r="BS29" i="2"/>
  <c r="BS30" i="2"/>
  <c r="BS32" i="2"/>
  <c r="BS33" i="2"/>
  <c r="BT23" i="2"/>
  <c r="BT24" i="2"/>
  <c r="BT25" i="2"/>
  <c r="BT26" i="2"/>
  <c r="BT27" i="2"/>
  <c r="BT28" i="2"/>
  <c r="BT29" i="2"/>
  <c r="BT30" i="2"/>
  <c r="BT32" i="2"/>
  <c r="BT33" i="2"/>
  <c r="BU23" i="2"/>
  <c r="BU24" i="2"/>
  <c r="BU25" i="2"/>
  <c r="BU26" i="2"/>
  <c r="BU27" i="2"/>
  <c r="BU28" i="2"/>
  <c r="BU29" i="2"/>
  <c r="BU30" i="2"/>
  <c r="BU32" i="2"/>
  <c r="BU33" i="2"/>
  <c r="BV23" i="2"/>
  <c r="BV24" i="2"/>
  <c r="BV25" i="2"/>
  <c r="BV26" i="2"/>
  <c r="BV27" i="2"/>
  <c r="BV28" i="2"/>
  <c r="BV29" i="2"/>
  <c r="BV30" i="2"/>
  <c r="BV32" i="2"/>
  <c r="BV33" i="2"/>
  <c r="BW23" i="2"/>
  <c r="BW24" i="2"/>
  <c r="BW25" i="2"/>
  <c r="BW26" i="2"/>
  <c r="BW27" i="2"/>
  <c r="BW28" i="2"/>
  <c r="BW29" i="2"/>
  <c r="BW30" i="2"/>
  <c r="BW32" i="2"/>
  <c r="BW33" i="2"/>
  <c r="BX23" i="2"/>
  <c r="BX24" i="2"/>
  <c r="BX25" i="2"/>
  <c r="BX26" i="2"/>
  <c r="BX27" i="2"/>
  <c r="BX28" i="2"/>
  <c r="BX29" i="2"/>
  <c r="BX30" i="2"/>
  <c r="BX32" i="2"/>
  <c r="BX33" i="2"/>
  <c r="BY23" i="2"/>
  <c r="BY24" i="2"/>
  <c r="BY25" i="2"/>
  <c r="BY26" i="2"/>
  <c r="BY27" i="2"/>
  <c r="BY28" i="2"/>
  <c r="BY29" i="2"/>
  <c r="BY30" i="2"/>
  <c r="BY32" i="2"/>
  <c r="BY33" i="2"/>
  <c r="BZ23" i="2"/>
  <c r="BZ24" i="2"/>
  <c r="BZ25" i="2"/>
  <c r="BZ26" i="2"/>
  <c r="BZ27" i="2"/>
  <c r="BZ28" i="2"/>
  <c r="BZ29" i="2"/>
  <c r="BZ30" i="2"/>
  <c r="BZ32" i="2"/>
  <c r="BZ33" i="2"/>
  <c r="CA23" i="2"/>
  <c r="CA24" i="2"/>
  <c r="CA25" i="2"/>
  <c r="CA26" i="2"/>
  <c r="CA27" i="2"/>
  <c r="CA28" i="2"/>
  <c r="CA29" i="2"/>
  <c r="CA30" i="2"/>
  <c r="CA32" i="2"/>
  <c r="CA33" i="2"/>
  <c r="CB23" i="2"/>
  <c r="CB24" i="2"/>
  <c r="CB25" i="2"/>
  <c r="CB26" i="2"/>
  <c r="CB27" i="2"/>
  <c r="CB28" i="2"/>
  <c r="CB29" i="2"/>
  <c r="CB30" i="2"/>
  <c r="CB32" i="2"/>
  <c r="CB33" i="2"/>
  <c r="CC23" i="2"/>
  <c r="CC24" i="2"/>
  <c r="CC25" i="2"/>
  <c r="CC26" i="2"/>
  <c r="CC27" i="2"/>
  <c r="CC28" i="2"/>
  <c r="CC29" i="2"/>
  <c r="CC30" i="2"/>
  <c r="CC32" i="2"/>
  <c r="CC33" i="2"/>
  <c r="CD23" i="2"/>
  <c r="CD24" i="2"/>
  <c r="CD25" i="2"/>
  <c r="CD26" i="2"/>
  <c r="CD27" i="2"/>
  <c r="CD28" i="2"/>
  <c r="CD29" i="2"/>
  <c r="CD30" i="2"/>
  <c r="CD32" i="2"/>
  <c r="CD33" i="2"/>
  <c r="CE23" i="2"/>
  <c r="CE24" i="2"/>
  <c r="CE25" i="2"/>
  <c r="CE26" i="2"/>
  <c r="CE27" i="2"/>
  <c r="CE28" i="2"/>
  <c r="CE29" i="2"/>
  <c r="CE30" i="2"/>
  <c r="CE32" i="2"/>
  <c r="CE33" i="2"/>
  <c r="CF23" i="2"/>
  <c r="CF24" i="2"/>
  <c r="CF25" i="2"/>
  <c r="CF26" i="2"/>
  <c r="CF27" i="2"/>
  <c r="CF28" i="2"/>
  <c r="CF29" i="2"/>
  <c r="CF30" i="2"/>
  <c r="CF32" i="2"/>
  <c r="CF33" i="2"/>
  <c r="CG23" i="2"/>
  <c r="CG24" i="2"/>
  <c r="CG25" i="2"/>
  <c r="CG26" i="2"/>
  <c r="CG27" i="2"/>
  <c r="CG28" i="2"/>
  <c r="CG29" i="2"/>
  <c r="CG30" i="2"/>
  <c r="CG32" i="2"/>
  <c r="CG33" i="2"/>
  <c r="CH23" i="2"/>
  <c r="CH24" i="2"/>
  <c r="CH25" i="2"/>
  <c r="CH26" i="2"/>
  <c r="CH27" i="2"/>
  <c r="CH28" i="2"/>
  <c r="CH29" i="2"/>
  <c r="CH30" i="2"/>
  <c r="CH32" i="2"/>
  <c r="CH33" i="2"/>
  <c r="CI23" i="2"/>
  <c r="CI24" i="2"/>
  <c r="CI25" i="2"/>
  <c r="CI26" i="2"/>
  <c r="CI27" i="2"/>
  <c r="CI28" i="2"/>
  <c r="CI29" i="2"/>
  <c r="CI30" i="2"/>
  <c r="CI32" i="2"/>
  <c r="CI33" i="2"/>
  <c r="CJ23" i="2"/>
  <c r="CJ24" i="2"/>
  <c r="CJ25" i="2"/>
  <c r="CJ26" i="2"/>
  <c r="CJ27" i="2"/>
  <c r="CJ28" i="2"/>
  <c r="CJ29" i="2"/>
  <c r="CJ30" i="2"/>
  <c r="CJ32" i="2"/>
  <c r="CJ33" i="2"/>
  <c r="CK23" i="2"/>
  <c r="CK24" i="2"/>
  <c r="CK25" i="2"/>
  <c r="CK26" i="2"/>
  <c r="CK27" i="2"/>
  <c r="CK28" i="2"/>
  <c r="CK29" i="2"/>
  <c r="CK30" i="2"/>
  <c r="CK32" i="2"/>
  <c r="CK33" i="2"/>
  <c r="CL23" i="2"/>
  <c r="CL24" i="2"/>
  <c r="CL25" i="2"/>
  <c r="CL26" i="2"/>
  <c r="CL27" i="2"/>
  <c r="CL28" i="2"/>
  <c r="CL29" i="2"/>
  <c r="CL30" i="2"/>
  <c r="CL32" i="2"/>
  <c r="CL33" i="2"/>
  <c r="CM23" i="2"/>
  <c r="CM24" i="2"/>
  <c r="CM25" i="2"/>
  <c r="CM26" i="2"/>
  <c r="CM27" i="2"/>
  <c r="CM28" i="2"/>
  <c r="CM29" i="2"/>
  <c r="CM30" i="2"/>
  <c r="CM32" i="2"/>
  <c r="CM33" i="2"/>
  <c r="CN23" i="2"/>
  <c r="CN24" i="2"/>
  <c r="CN25" i="2"/>
  <c r="CN26" i="2"/>
  <c r="CN27" i="2"/>
  <c r="CN28" i="2"/>
  <c r="CN29" i="2"/>
  <c r="CN30" i="2"/>
  <c r="CN32" i="2"/>
  <c r="CN33" i="2"/>
  <c r="CO23" i="2"/>
  <c r="CO24" i="2"/>
  <c r="CO25" i="2"/>
  <c r="CO26" i="2"/>
  <c r="CO27" i="2"/>
  <c r="CO28" i="2"/>
  <c r="CO29" i="2"/>
  <c r="CO30" i="2"/>
  <c r="CO32" i="2"/>
  <c r="CO33" i="2"/>
  <c r="CP23" i="2"/>
  <c r="CP24" i="2"/>
  <c r="CP25" i="2"/>
  <c r="CP26" i="2"/>
  <c r="CP27" i="2"/>
  <c r="CP28" i="2"/>
  <c r="CP29" i="2"/>
  <c r="CP30" i="2"/>
  <c r="CP32" i="2"/>
  <c r="CP33" i="2"/>
  <c r="CQ23" i="2"/>
  <c r="CQ24" i="2"/>
  <c r="CQ25" i="2"/>
  <c r="CQ26" i="2"/>
  <c r="CQ27" i="2"/>
  <c r="CQ28" i="2"/>
  <c r="CQ29" i="2"/>
  <c r="CQ30" i="2"/>
  <c r="CQ32" i="2"/>
  <c r="CQ33" i="2"/>
  <c r="CR23" i="2"/>
  <c r="CR24" i="2"/>
  <c r="CR25" i="2"/>
  <c r="CR26" i="2"/>
  <c r="CR27" i="2"/>
  <c r="CR28" i="2"/>
  <c r="CR29" i="2"/>
  <c r="CR30" i="2"/>
  <c r="CR32" i="2"/>
  <c r="CR33" i="2"/>
  <c r="CS23" i="2"/>
  <c r="CS24" i="2"/>
  <c r="CS25" i="2"/>
  <c r="CS26" i="2"/>
  <c r="CS27" i="2"/>
  <c r="CS28" i="2"/>
  <c r="CS29" i="2"/>
  <c r="CS30" i="2"/>
  <c r="CS32" i="2"/>
  <c r="CS33" i="2"/>
  <c r="CT23" i="2"/>
  <c r="CT24" i="2"/>
  <c r="CT25" i="2"/>
  <c r="CT26" i="2"/>
  <c r="CT27" i="2"/>
  <c r="CT28" i="2"/>
  <c r="CT29" i="2"/>
  <c r="CT30" i="2"/>
  <c r="CT32" i="2"/>
  <c r="CT33" i="2"/>
  <c r="CU23" i="2"/>
  <c r="CU24" i="2"/>
  <c r="CU25" i="2"/>
  <c r="CU26" i="2"/>
  <c r="CU27" i="2"/>
  <c r="CU28" i="2"/>
  <c r="CU29" i="2"/>
  <c r="CU30" i="2"/>
  <c r="CU32" i="2"/>
  <c r="CU33" i="2"/>
  <c r="CV23" i="2"/>
  <c r="CV24" i="2"/>
  <c r="CV25" i="2"/>
  <c r="CV26" i="2"/>
  <c r="CV27" i="2"/>
  <c r="CV28" i="2"/>
  <c r="CV29" i="2"/>
  <c r="CV30" i="2"/>
  <c r="CV32" i="2"/>
  <c r="CV33" i="2"/>
  <c r="CW23" i="2"/>
  <c r="CW24" i="2"/>
  <c r="CW25" i="2"/>
  <c r="CW26" i="2"/>
  <c r="CW27" i="2"/>
  <c r="CW28" i="2"/>
  <c r="CW29" i="2"/>
  <c r="CW30" i="2"/>
  <c r="CW32" i="2"/>
  <c r="CW33" i="2"/>
  <c r="CX23" i="2"/>
  <c r="CX24" i="2"/>
  <c r="CX25" i="2"/>
  <c r="CX26" i="2"/>
  <c r="CX27" i="2"/>
  <c r="CX28" i="2"/>
  <c r="CX29" i="2"/>
  <c r="CX30" i="2"/>
  <c r="CX32" i="2"/>
  <c r="CX33" i="2"/>
  <c r="CY23" i="2"/>
  <c r="CY24" i="2"/>
  <c r="CY25" i="2"/>
  <c r="CY26" i="2"/>
  <c r="CY27" i="2"/>
  <c r="CY28" i="2"/>
  <c r="CY29" i="2"/>
  <c r="CY30" i="2"/>
  <c r="CY32" i="2"/>
  <c r="CY33" i="2"/>
  <c r="CZ23" i="2"/>
  <c r="CZ24" i="2"/>
  <c r="CZ25" i="2"/>
  <c r="CZ26" i="2"/>
  <c r="CZ27" i="2"/>
  <c r="CZ28" i="2"/>
  <c r="CZ29" i="2"/>
  <c r="CZ30" i="2"/>
  <c r="CZ32" i="2"/>
  <c r="CZ33" i="2"/>
  <c r="D41" i="2"/>
  <c r="D42" i="2"/>
  <c r="E35" i="2"/>
  <c r="E36" i="2"/>
  <c r="E37" i="2"/>
  <c r="F35" i="2"/>
  <c r="F36" i="2"/>
  <c r="F37" i="2"/>
  <c r="G35" i="2"/>
  <c r="G36" i="2"/>
  <c r="G37" i="2"/>
  <c r="H35" i="2"/>
  <c r="H36" i="2"/>
  <c r="H37" i="2"/>
  <c r="I35" i="2"/>
  <c r="I36" i="2"/>
  <c r="I37" i="2"/>
  <c r="J35" i="2"/>
  <c r="J36" i="2"/>
  <c r="J37" i="2"/>
  <c r="K35" i="2"/>
  <c r="K37" i="2"/>
  <c r="L35" i="2"/>
  <c r="L36" i="2"/>
  <c r="L37" i="2"/>
  <c r="M35" i="2"/>
  <c r="M36" i="2"/>
  <c r="M37" i="2"/>
  <c r="N35" i="2"/>
  <c r="N36" i="2"/>
  <c r="N37" i="2"/>
  <c r="O35" i="2"/>
  <c r="O36" i="2"/>
  <c r="O37" i="2"/>
  <c r="P35" i="2"/>
  <c r="P36" i="2"/>
  <c r="P37" i="2"/>
  <c r="Q35" i="2"/>
  <c r="Q36" i="2"/>
  <c r="Q37" i="2"/>
  <c r="R35" i="2"/>
  <c r="R36" i="2"/>
  <c r="R37" i="2"/>
  <c r="S35" i="2"/>
  <c r="S36" i="2"/>
  <c r="S37" i="2"/>
  <c r="T35" i="2"/>
  <c r="T36" i="2"/>
  <c r="T37" i="2"/>
  <c r="U35" i="2"/>
  <c r="U36" i="2"/>
  <c r="U37" i="2"/>
  <c r="V35" i="2"/>
  <c r="V36" i="2"/>
  <c r="V37" i="2"/>
  <c r="W35" i="2"/>
  <c r="W36" i="2"/>
  <c r="W37" i="2"/>
  <c r="X35" i="2"/>
  <c r="X36" i="2"/>
  <c r="X37" i="2"/>
  <c r="Y35" i="2"/>
  <c r="Y36" i="2"/>
  <c r="Y37" i="2"/>
  <c r="Z35" i="2"/>
  <c r="Z36" i="2"/>
  <c r="Z37" i="2"/>
  <c r="AA35" i="2"/>
  <c r="AA36" i="2"/>
  <c r="AA37" i="2"/>
  <c r="AB35" i="2"/>
  <c r="AB36" i="2"/>
  <c r="AB37" i="2"/>
  <c r="AC35" i="2"/>
  <c r="AC36" i="2"/>
  <c r="AC37" i="2"/>
  <c r="AD35" i="2"/>
  <c r="AD36" i="2"/>
  <c r="AD37" i="2"/>
  <c r="AE35" i="2"/>
  <c r="AE36" i="2"/>
  <c r="AE37" i="2"/>
  <c r="AF35" i="2"/>
  <c r="AF36" i="2"/>
  <c r="AF37" i="2"/>
  <c r="AG35" i="2"/>
  <c r="AG36" i="2"/>
  <c r="AG37" i="2"/>
  <c r="AH35" i="2"/>
  <c r="AH36" i="2"/>
  <c r="AH37" i="2"/>
  <c r="AI35" i="2"/>
  <c r="AI36" i="2"/>
  <c r="AI37" i="2"/>
  <c r="AJ35" i="2"/>
  <c r="AJ36" i="2"/>
  <c r="AJ37" i="2"/>
  <c r="AK35" i="2"/>
  <c r="AK36" i="2"/>
  <c r="AK37" i="2"/>
  <c r="AL35" i="2"/>
  <c r="AL36" i="2"/>
  <c r="AL37" i="2"/>
  <c r="AM35" i="2"/>
  <c r="AM36" i="2"/>
  <c r="AM37" i="2"/>
  <c r="AN35" i="2"/>
  <c r="AN36" i="2"/>
  <c r="AN37" i="2"/>
  <c r="AO35" i="2"/>
  <c r="AO36" i="2"/>
  <c r="AO37" i="2"/>
  <c r="AP35" i="2"/>
  <c r="AP36" i="2"/>
  <c r="AP37" i="2"/>
  <c r="AQ35" i="2"/>
  <c r="AQ36" i="2"/>
  <c r="AQ37" i="2"/>
  <c r="AR35" i="2"/>
  <c r="AR36" i="2"/>
  <c r="AR37" i="2"/>
  <c r="AS35" i="2"/>
  <c r="AS36" i="2"/>
  <c r="AS37" i="2"/>
  <c r="AT35" i="2"/>
  <c r="AT36" i="2"/>
  <c r="AT37" i="2"/>
  <c r="AU35" i="2"/>
  <c r="AU36" i="2"/>
  <c r="AU37" i="2"/>
  <c r="AV35" i="2"/>
  <c r="AV36" i="2"/>
  <c r="AV37" i="2"/>
  <c r="AW35" i="2"/>
  <c r="AW36" i="2"/>
  <c r="AW37" i="2"/>
  <c r="AX35" i="2"/>
  <c r="AX36" i="2"/>
  <c r="AX37" i="2"/>
  <c r="AY35" i="2"/>
  <c r="AY36" i="2"/>
  <c r="AY37" i="2"/>
  <c r="AZ35" i="2"/>
  <c r="AZ36" i="2"/>
  <c r="AZ37" i="2"/>
  <c r="BA35" i="2"/>
  <c r="BA36" i="2"/>
  <c r="BA37" i="2"/>
  <c r="BB35" i="2"/>
  <c r="BB36" i="2"/>
  <c r="BB37" i="2"/>
  <c r="BC35" i="2"/>
  <c r="BC36" i="2"/>
  <c r="BC37" i="2"/>
  <c r="BD35" i="2"/>
  <c r="BD36" i="2"/>
  <c r="BD37" i="2"/>
  <c r="BE35" i="2"/>
  <c r="BE36" i="2"/>
  <c r="BE37" i="2"/>
  <c r="BF35" i="2"/>
  <c r="BF36" i="2"/>
  <c r="BF37" i="2"/>
  <c r="BG35" i="2"/>
  <c r="BG36" i="2"/>
  <c r="BG37" i="2"/>
  <c r="BH35" i="2"/>
  <c r="BH36" i="2"/>
  <c r="BH37" i="2"/>
  <c r="BI35" i="2"/>
  <c r="BI36" i="2"/>
  <c r="BI37" i="2"/>
  <c r="BJ35" i="2"/>
  <c r="BJ36" i="2"/>
  <c r="BJ37" i="2"/>
  <c r="BK35" i="2"/>
  <c r="BK36" i="2"/>
  <c r="BK37" i="2"/>
  <c r="BL35" i="2"/>
  <c r="BL36" i="2"/>
  <c r="BL37" i="2"/>
  <c r="BM35" i="2"/>
  <c r="BM36" i="2"/>
  <c r="BM37" i="2"/>
  <c r="BN35" i="2"/>
  <c r="BN36" i="2"/>
  <c r="BN37" i="2"/>
  <c r="BO35" i="2"/>
  <c r="BO36" i="2"/>
  <c r="BO37" i="2"/>
  <c r="BP35" i="2"/>
  <c r="BP36" i="2"/>
  <c r="BP37" i="2"/>
  <c r="BQ35" i="2"/>
  <c r="BQ36" i="2"/>
  <c r="BQ37" i="2"/>
  <c r="BR35" i="2"/>
  <c r="BR36" i="2"/>
  <c r="BR37" i="2"/>
  <c r="BS35" i="2"/>
  <c r="BS36" i="2"/>
  <c r="BS37" i="2"/>
  <c r="BT35" i="2"/>
  <c r="BT36" i="2"/>
  <c r="BT37" i="2"/>
  <c r="BU35" i="2"/>
  <c r="BU36" i="2"/>
  <c r="BU37" i="2"/>
  <c r="BV35" i="2"/>
  <c r="BV36" i="2"/>
  <c r="BV37" i="2"/>
  <c r="BW35" i="2"/>
  <c r="BW36" i="2"/>
  <c r="BW37" i="2"/>
  <c r="BX35" i="2"/>
  <c r="BX36" i="2"/>
  <c r="BX37" i="2"/>
  <c r="BY35" i="2"/>
  <c r="BY36" i="2"/>
  <c r="BY37" i="2"/>
  <c r="BZ35" i="2"/>
  <c r="BZ36" i="2"/>
  <c r="BZ37" i="2"/>
  <c r="CA35" i="2"/>
  <c r="CA36" i="2"/>
  <c r="CA37" i="2"/>
  <c r="CB35" i="2"/>
  <c r="CB36" i="2"/>
  <c r="CB37" i="2"/>
  <c r="CC35" i="2"/>
  <c r="CC36" i="2"/>
  <c r="CC37" i="2"/>
  <c r="CD35" i="2"/>
  <c r="CD36" i="2"/>
  <c r="CD37" i="2"/>
  <c r="CE35" i="2"/>
  <c r="CE36" i="2"/>
  <c r="CE37" i="2"/>
  <c r="CF35" i="2"/>
  <c r="CF36" i="2"/>
  <c r="CF37" i="2"/>
  <c r="CG35" i="2"/>
  <c r="CG36" i="2"/>
  <c r="CG37" i="2"/>
  <c r="CH35" i="2"/>
  <c r="CH36" i="2"/>
  <c r="CH37" i="2"/>
  <c r="CI35" i="2"/>
  <c r="CI36" i="2"/>
  <c r="CI37" i="2"/>
  <c r="CJ35" i="2"/>
  <c r="CJ36" i="2"/>
  <c r="CJ37" i="2"/>
  <c r="CK35" i="2"/>
  <c r="CK36" i="2"/>
  <c r="CK37" i="2"/>
  <c r="CL35" i="2"/>
  <c r="CL36" i="2"/>
  <c r="CL37" i="2"/>
  <c r="CM35" i="2"/>
  <c r="CM36" i="2"/>
  <c r="CM37" i="2"/>
  <c r="CN35" i="2"/>
  <c r="CN36" i="2"/>
  <c r="CN37" i="2"/>
  <c r="CO35" i="2"/>
  <c r="CO36" i="2"/>
  <c r="CO37" i="2"/>
  <c r="CP35" i="2"/>
  <c r="CP36" i="2"/>
  <c r="CP37" i="2"/>
  <c r="CQ35" i="2"/>
  <c r="CQ36" i="2"/>
  <c r="CQ37" i="2"/>
  <c r="CR35" i="2"/>
  <c r="CR36" i="2"/>
  <c r="CR37" i="2"/>
  <c r="CS35" i="2"/>
  <c r="CS36" i="2"/>
  <c r="CS37" i="2"/>
  <c r="CT35" i="2"/>
  <c r="CT36" i="2"/>
  <c r="CT37" i="2"/>
  <c r="CU35" i="2"/>
  <c r="CU36" i="2"/>
  <c r="CU37" i="2"/>
  <c r="CV35" i="2"/>
  <c r="CV36" i="2"/>
  <c r="CV37" i="2"/>
  <c r="CW35" i="2"/>
  <c r="CW36" i="2"/>
  <c r="CW37" i="2"/>
  <c r="CX35" i="2"/>
  <c r="CX36" i="2"/>
  <c r="CX37" i="2"/>
  <c r="CY35" i="2"/>
  <c r="CY36" i="2"/>
  <c r="CY37" i="2"/>
  <c r="CZ35" i="2"/>
  <c r="CZ36" i="2"/>
  <c r="CZ37" i="2"/>
  <c r="D45" i="2"/>
  <c r="BS13" i="2"/>
  <c r="D44" i="2"/>
  <c r="D13" i="2"/>
</calcChain>
</file>

<file path=xl/comments1.xml><?xml version="1.0" encoding="utf-8"?>
<comments xmlns="http://schemas.openxmlformats.org/spreadsheetml/2006/main">
  <authors>
    <author>James McQuade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James McQuade:</t>
        </r>
        <r>
          <rPr>
            <sz val="9"/>
            <color indexed="81"/>
            <rFont val="Tahoma"/>
            <family val="2"/>
          </rPr>
          <t xml:space="preserve">
Source: http://www.world-nuclear.org/info/inf02.html, accessed October 2012.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James McQuade:</t>
        </r>
        <r>
          <rPr>
            <sz val="9"/>
            <color indexed="81"/>
            <rFont val="Tahoma"/>
            <family val="2"/>
          </rPr>
          <t xml:space="preserve">
Source: http://www.nrel.gov/docs/fy11osti/48595.pdf, accessed October 2012.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James McQuade:</t>
        </r>
        <r>
          <rPr>
            <sz val="9"/>
            <color indexed="81"/>
            <rFont val="Tahoma"/>
            <family val="2"/>
          </rPr>
          <t xml:space="preserve">
Source: U.S. Nuclear Regulatory Commission.
http://www.nrc.gov/reading-rm/doc-collections/fact-sheets/decommissioning.html.  
Accessed October 2012.</t>
        </r>
      </text>
    </comment>
  </commentList>
</comments>
</file>

<file path=xl/sharedStrings.xml><?xml version="1.0" encoding="utf-8"?>
<sst xmlns="http://schemas.openxmlformats.org/spreadsheetml/2006/main" count="63" uniqueCount="56">
  <si>
    <t>MW</t>
  </si>
  <si>
    <t>years</t>
  </si>
  <si>
    <t>USD per MWh</t>
  </si>
  <si>
    <t>Year:</t>
  </si>
  <si>
    <t>WACC</t>
  </si>
  <si>
    <t>million</t>
  </si>
  <si>
    <t>Planning Duration</t>
  </si>
  <si>
    <t>Construction Duration</t>
  </si>
  <si>
    <t>Implied Total Overnight Cost</t>
  </si>
  <si>
    <t>Operations</t>
  </si>
  <si>
    <t>Macro Assumptions</t>
  </si>
  <si>
    <t>Plant Size</t>
  </si>
  <si>
    <t>Wholesale Electricity Price</t>
  </si>
  <si>
    <t>Percent Uptime</t>
  </si>
  <si>
    <t>Setup Assumptions</t>
  </si>
  <si>
    <t>Operational Assumptions</t>
  </si>
  <si>
    <t>Useful Life</t>
  </si>
  <si>
    <t>Planning ($M)</t>
  </si>
  <si>
    <t>Construction ($M)</t>
  </si>
  <si>
    <t>Million MWh Produced</t>
  </si>
  <si>
    <t>Fuel Costs</t>
  </si>
  <si>
    <t>Ops &amp; Maintenance</t>
  </si>
  <si>
    <t>Revenue ($M)</t>
  </si>
  <si>
    <t>Fuel Costs ($M)</t>
  </si>
  <si>
    <t>Ops &amp; Maint. ($M)</t>
  </si>
  <si>
    <t>Total Planning Cost</t>
  </si>
  <si>
    <t>Total Construction Cost</t>
  </si>
  <si>
    <t>NPV of Operations ($M)</t>
  </si>
  <si>
    <t>Project IRR</t>
  </si>
  <si>
    <t>Plant NPV</t>
  </si>
  <si>
    <t>Assumed WACC</t>
  </si>
  <si>
    <t>Capital Assumptions</t>
  </si>
  <si>
    <t>Tax Rate</t>
  </si>
  <si>
    <t>Operating Income ($M)</t>
  </si>
  <si>
    <t>Tax Shield/(Expense) ($M)</t>
  </si>
  <si>
    <t>Decommissioning</t>
  </si>
  <si>
    <t>Plant Decommissioning</t>
  </si>
  <si>
    <t>Setup &amp; Decommissioning Costs</t>
  </si>
  <si>
    <t>Plant</t>
  </si>
  <si>
    <t>Decom.</t>
  </si>
  <si>
    <t>in year</t>
  </si>
  <si>
    <t>Total Setup &amp; Decom. Costs</t>
  </si>
  <si>
    <t>NPV of Setup/Decom ($M)</t>
  </si>
  <si>
    <t>Depreciation ($M)</t>
  </si>
  <si>
    <t>Note: The depreciation period for nuclear plants is 15 years.</t>
  </si>
  <si>
    <t>Net Income ($M)</t>
  </si>
  <si>
    <t>Simplifying assumptions:</t>
  </si>
  <si>
    <t xml:space="preserve"> - Straight-line depreciation method</t>
  </si>
  <si>
    <t xml:space="preserve"> - Zero net working capital</t>
  </si>
  <si>
    <t>Add Back Depreciation ($M)</t>
  </si>
  <si>
    <t>Total Plant NPV ($M)</t>
  </si>
  <si>
    <t>Net Cash Flow ($M)</t>
  </si>
  <si>
    <t>Operating Cash Flows ($M)</t>
  </si>
  <si>
    <t>Cash Flow from Setup &amp; Decom ($M)</t>
  </si>
  <si>
    <t>Cash Flow from Operations ($M)</t>
  </si>
  <si>
    <t>Typical Gen 3 Nuclear Power Plant --- Simplified Financial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</si>
</sst>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.0_);\(&quot;$&quot;#,##0.0\)"/>
    <numFmt numFmtId="165" formatCode="0.0%_);\(0.0%\)"/>
    <numFmt numFmtId="166" formatCode="0.0%"/>
    <numFmt numFmtId="167" formatCode="#,##0.000_);\(#,##0.0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8" fontId="0" fillId="0" borderId="0" xfId="0" applyNumberForma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9" fontId="3" fillId="0" borderId="0" xfId="0" applyNumberFormat="1" applyFont="1" applyBorder="1"/>
    <xf numFmtId="0" fontId="2" fillId="0" borderId="4" xfId="0" applyFont="1" applyBorder="1"/>
    <xf numFmtId="0" fontId="2" fillId="0" borderId="0" xfId="0" applyFont="1" applyBorder="1"/>
    <xf numFmtId="5" fontId="3" fillId="0" borderId="0" xfId="0" applyNumberFormat="1" applyFont="1" applyBorder="1"/>
    <xf numFmtId="0" fontId="0" fillId="0" borderId="0" xfId="0" applyFont="1" applyBorder="1"/>
    <xf numFmtId="7" fontId="3" fillId="0" borderId="0" xfId="0" applyNumberFormat="1" applyFont="1" applyBorder="1"/>
    <xf numFmtId="165" fontId="3" fillId="0" borderId="0" xfId="0" applyNumberFormat="1" applyFont="1" applyBorder="1"/>
    <xf numFmtId="37" fontId="3" fillId="0" borderId="0" xfId="0" applyNumberFormat="1" applyFont="1" applyBorder="1"/>
    <xf numFmtId="0" fontId="0" fillId="0" borderId="6" xfId="0" applyBorder="1"/>
    <xf numFmtId="6" fontId="1" fillId="0" borderId="7" xfId="0" applyNumberFormat="1" applyFont="1" applyBorder="1"/>
    <xf numFmtId="0" fontId="0" fillId="0" borderId="7" xfId="0" applyBorder="1"/>
    <xf numFmtId="0" fontId="0" fillId="0" borderId="8" xfId="0" applyBorder="1"/>
    <xf numFmtId="5" fontId="0" fillId="0" borderId="7" xfId="0" applyNumberFormat="1" applyBorder="1"/>
    <xf numFmtId="8" fontId="0" fillId="0" borderId="7" xfId="0" applyNumberFormat="1" applyBorder="1"/>
    <xf numFmtId="0" fontId="2" fillId="0" borderId="2" xfId="0" applyFont="1" applyBorder="1"/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6" xfId="0" applyBorder="1" applyAlignment="1">
      <alignment horizontal="left"/>
    </xf>
    <xf numFmtId="5" fontId="0" fillId="0" borderId="0" xfId="0" applyNumberFormat="1" applyBorder="1"/>
    <xf numFmtId="5" fontId="0" fillId="0" borderId="5" xfId="0" applyNumberFormat="1" applyBorder="1"/>
    <xf numFmtId="5" fontId="0" fillId="0" borderId="8" xfId="0" applyNumberFormat="1" applyBorder="1"/>
    <xf numFmtId="0" fontId="1" fillId="0" borderId="4" xfId="0" applyFont="1" applyBorder="1"/>
    <xf numFmtId="0" fontId="1" fillId="0" borderId="0" xfId="0" applyFont="1" applyBorder="1"/>
    <xf numFmtId="5" fontId="1" fillId="0" borderId="0" xfId="0" applyNumberFormat="1" applyFont="1" applyBorder="1"/>
    <xf numFmtId="5" fontId="1" fillId="0" borderId="5" xfId="0" applyNumberFormat="1" applyFont="1" applyBorder="1"/>
    <xf numFmtId="167" fontId="0" fillId="0" borderId="0" xfId="0" applyNumberFormat="1" applyBorder="1"/>
    <xf numFmtId="167" fontId="0" fillId="0" borderId="5" xfId="0" applyNumberFormat="1" applyBorder="1"/>
    <xf numFmtId="0" fontId="2" fillId="0" borderId="9" xfId="0" applyFont="1" applyBorder="1" applyAlignment="1">
      <alignment horizontal="right"/>
    </xf>
    <xf numFmtId="0" fontId="0" fillId="0" borderId="7" xfId="0" applyFill="1" applyBorder="1"/>
    <xf numFmtId="5" fontId="3" fillId="0" borderId="7" xfId="0" applyNumberFormat="1" applyFont="1" applyBorder="1"/>
    <xf numFmtId="0" fontId="0" fillId="0" borderId="12" xfId="0" applyBorder="1"/>
    <xf numFmtId="5" fontId="0" fillId="0" borderId="13" xfId="0" applyNumberFormat="1" applyBorder="1"/>
    <xf numFmtId="5" fontId="0" fillId="0" borderId="14" xfId="0" applyNumberFormat="1" applyBorder="1"/>
    <xf numFmtId="5" fontId="1" fillId="0" borderId="13" xfId="0" applyNumberFormat="1" applyFont="1" applyBorder="1"/>
    <xf numFmtId="0" fontId="0" fillId="0" borderId="13" xfId="0" applyBorder="1"/>
    <xf numFmtId="167" fontId="0" fillId="0" borderId="13" xfId="0" applyNumberFormat="1" applyBorder="1"/>
    <xf numFmtId="5" fontId="0" fillId="0" borderId="4" xfId="0" applyNumberFormat="1" applyBorder="1"/>
    <xf numFmtId="5" fontId="0" fillId="0" borderId="6" xfId="0" applyNumberFormat="1" applyBorder="1"/>
    <xf numFmtId="0" fontId="1" fillId="0" borderId="12" xfId="0" applyFont="1" applyBorder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1" fillId="0" borderId="14" xfId="0" applyFont="1" applyBorder="1" applyAlignment="1">
      <alignment horizontal="centerContinuous"/>
    </xf>
    <xf numFmtId="37" fontId="0" fillId="0" borderId="15" xfId="0" applyNumberFormat="1" applyFont="1" applyBorder="1" applyAlignment="1"/>
    <xf numFmtId="37" fontId="2" fillId="0" borderId="10" xfId="0" applyNumberFormat="1" applyFont="1" applyBorder="1"/>
    <xf numFmtId="37" fontId="2" fillId="0" borderId="11" xfId="0" applyNumberFormat="1" applyFont="1" applyBorder="1"/>
    <xf numFmtId="37" fontId="2" fillId="0" borderId="15" xfId="0" applyNumberFormat="1" applyFont="1" applyBorder="1"/>
    <xf numFmtId="0" fontId="6" fillId="0" borderId="0" xfId="0" applyFont="1"/>
    <xf numFmtId="0" fontId="6" fillId="0" borderId="0" xfId="0" quotePrefix="1" applyFont="1"/>
    <xf numFmtId="0" fontId="1" fillId="0" borderId="1" xfId="0" applyFont="1" applyBorder="1" applyAlignment="1">
      <alignment horizontal="left"/>
    </xf>
    <xf numFmtId="8" fontId="1" fillId="0" borderId="2" xfId="0" applyNumberFormat="1" applyFont="1" applyBorder="1"/>
    <xf numFmtId="5" fontId="1" fillId="0" borderId="2" xfId="0" applyNumberFormat="1" applyFont="1" applyBorder="1"/>
    <xf numFmtId="5" fontId="1" fillId="0" borderId="3" xfId="0" applyNumberFormat="1" applyFont="1" applyBorder="1"/>
    <xf numFmtId="5" fontId="1" fillId="0" borderId="12" xfId="0" applyNumberFormat="1" applyFont="1" applyBorder="1"/>
    <xf numFmtId="0" fontId="1" fillId="0" borderId="6" xfId="0" applyFont="1" applyBorder="1"/>
    <xf numFmtId="5" fontId="1" fillId="0" borderId="7" xfId="0" applyNumberFormat="1" applyFont="1" applyBorder="1"/>
    <xf numFmtId="5" fontId="1" fillId="0" borderId="8" xfId="0" applyNumberFormat="1" applyFont="1" applyBorder="1"/>
    <xf numFmtId="5" fontId="1" fillId="0" borderId="14" xfId="0" applyNumberFormat="1" applyFont="1" applyBorder="1"/>
    <xf numFmtId="0" fontId="2" fillId="2" borderId="1" xfId="0" applyFont="1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 indent="1"/>
    </xf>
    <xf numFmtId="164" fontId="0" fillId="2" borderId="5" xfId="0" applyNumberFormat="1" applyFill="1" applyBorder="1"/>
    <xf numFmtId="0" fontId="0" fillId="2" borderId="6" xfId="0" applyFill="1" applyBorder="1" applyAlignment="1">
      <alignment horizontal="left" indent="1"/>
    </xf>
    <xf numFmtId="164" fontId="0" fillId="2" borderId="8" xfId="0" applyNumberFormat="1" applyFill="1" applyBorder="1"/>
    <xf numFmtId="0" fontId="1" fillId="2" borderId="1" xfId="0" applyFont="1" applyFill="1" applyBorder="1" applyAlignment="1">
      <alignment horizontal="left"/>
    </xf>
    <xf numFmtId="166" fontId="1" fillId="2" borderId="3" xfId="0" applyNumberFormat="1" applyFont="1" applyFill="1" applyBorder="1"/>
    <xf numFmtId="0" fontId="1" fillId="2" borderId="6" xfId="0" applyFont="1" applyFill="1" applyBorder="1" applyAlignment="1">
      <alignment horizontal="left"/>
    </xf>
    <xf numFmtId="166" fontId="1" fillId="2" borderId="8" xfId="0" applyNumberFormat="1" applyFont="1" applyFill="1" applyBorder="1"/>
    <xf numFmtId="5" fontId="0" fillId="0" borderId="2" xfId="0" applyNumberFormat="1" applyBorder="1"/>
    <xf numFmtId="5" fontId="0" fillId="0" borderId="3" xfId="0" applyNumberFormat="1" applyBorder="1"/>
    <xf numFmtId="5" fontId="0" fillId="0" borderId="12" xfId="0" applyNumberFormat="1" applyBorder="1"/>
    <xf numFmtId="0" fontId="1" fillId="2" borderId="9" xfId="0" applyFont="1" applyFill="1" applyBorder="1"/>
    <xf numFmtId="0" fontId="0" fillId="2" borderId="10" xfId="0" applyFill="1" applyBorder="1"/>
    <xf numFmtId="5" fontId="1" fillId="2" borderId="10" xfId="0" applyNumberFormat="1" applyFont="1" applyFill="1" applyBorder="1"/>
    <xf numFmtId="5" fontId="1" fillId="2" borderId="11" xfId="0" applyNumberFormat="1" applyFont="1" applyFill="1" applyBorder="1"/>
    <xf numFmtId="5" fontId="1" fillId="2" borderId="15" xfId="0" applyNumberFormat="1" applyFont="1" applyFill="1" applyBorder="1"/>
    <xf numFmtId="0" fontId="0" fillId="0" borderId="1" xfId="0" applyBorder="1"/>
    <xf numFmtId="164" fontId="1" fillId="2" borderId="8" xfId="0" applyNumberFormat="1" applyFont="1" applyFill="1" applyBorder="1"/>
    <xf numFmtId="37" fontId="2" fillId="0" borderId="9" xfId="0" applyNumberFormat="1" applyFont="1" applyBorder="1"/>
    <xf numFmtId="5" fontId="1" fillId="0" borderId="4" xfId="0" applyNumberFormat="1" applyFont="1" applyBorder="1"/>
    <xf numFmtId="167" fontId="0" fillId="0" borderId="4" xfId="0" applyNumberFormat="1" applyBorder="1"/>
    <xf numFmtId="5" fontId="1" fillId="0" borderId="1" xfId="0" applyNumberFormat="1" applyFont="1" applyBorder="1"/>
    <xf numFmtId="5" fontId="1" fillId="0" borderId="6" xfId="0" applyNumberFormat="1" applyFont="1" applyBorder="1"/>
    <xf numFmtId="5" fontId="0" fillId="0" borderId="1" xfId="0" applyNumberFormat="1" applyBorder="1"/>
    <xf numFmtId="5" fontId="1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C45"/>
  <sheetViews>
    <sheetView showGridLines="0" tabSelected="1" zoomScale="85" zoomScaleNormal="85" workbookViewId="0">
      <selection activeCell="C2" sqref="C2"/>
    </sheetView>
  </sheetViews>
  <sheetFormatPr defaultRowHeight="15" outlineLevelCol="1" x14ac:dyDescent="0.25"/>
  <cols>
    <col min="1" max="2" width="3.7109375" customWidth="1"/>
    <col min="3" max="3" width="25.85546875" customWidth="1"/>
    <col min="4" max="4" width="10.5703125" bestFit="1" customWidth="1"/>
    <col min="5" max="5" width="10.5703125" customWidth="1"/>
    <col min="6" max="7" width="8" customWidth="1"/>
    <col min="8" max="14" width="9.5703125" customWidth="1"/>
    <col min="15" max="23" width="7.140625" hidden="1" customWidth="1" outlineLevel="1"/>
    <col min="24" max="24" width="8" customWidth="1" collapsed="1"/>
    <col min="25" max="33" width="8" hidden="1" customWidth="1" outlineLevel="1"/>
    <col min="34" max="34" width="8" customWidth="1" collapsed="1"/>
    <col min="35" max="43" width="8" hidden="1" customWidth="1" outlineLevel="1"/>
    <col min="44" max="44" width="8" customWidth="1" collapsed="1"/>
    <col min="45" max="53" width="8" hidden="1" customWidth="1" outlineLevel="1"/>
    <col min="54" max="54" width="8" customWidth="1" collapsed="1"/>
    <col min="55" max="63" width="8" hidden="1" customWidth="1" outlineLevel="1"/>
    <col min="64" max="64" width="8" customWidth="1" collapsed="1"/>
    <col min="65" max="69" width="7.140625" hidden="1" customWidth="1" outlineLevel="1"/>
    <col min="70" max="70" width="8" hidden="1" customWidth="1" outlineLevel="1"/>
    <col min="71" max="71" width="7.7109375" bestFit="1" customWidth="1" collapsed="1"/>
    <col min="72" max="73" width="7.140625" hidden="1" customWidth="1" outlineLevel="1"/>
    <col min="74" max="74" width="8.28515625" customWidth="1" collapsed="1"/>
    <col min="75" max="83" width="8.28515625" hidden="1" customWidth="1" outlineLevel="1"/>
    <col min="84" max="84" width="8.28515625" customWidth="1" collapsed="1"/>
    <col min="85" max="93" width="8.28515625" hidden="1" customWidth="1" outlineLevel="1"/>
    <col min="94" max="94" width="8.28515625" customWidth="1" collapsed="1"/>
    <col min="95" max="103" width="8.28515625" hidden="1" customWidth="1" outlineLevel="1"/>
    <col min="104" max="104" width="8.28515625" customWidth="1" collapsed="1"/>
  </cols>
  <sheetData>
    <row r="2" spans="3:104" x14ac:dyDescent="0.25">
      <c r="C2" s="1" t="s">
        <v>55</v>
      </c>
    </row>
    <row r="4" spans="3:104" x14ac:dyDescent="0.25">
      <c r="C4" s="5" t="s">
        <v>10</v>
      </c>
      <c r="D4" s="6"/>
      <c r="E4" s="6"/>
      <c r="F4" s="6"/>
      <c r="G4" s="26" t="s">
        <v>31</v>
      </c>
      <c r="H4" s="6"/>
      <c r="I4" s="6"/>
      <c r="J4" s="6"/>
      <c r="K4" s="6"/>
      <c r="L4" s="7"/>
      <c r="N4" s="1"/>
    </row>
    <row r="5" spans="3:104" x14ac:dyDescent="0.25">
      <c r="C5" s="8" t="s">
        <v>11</v>
      </c>
      <c r="D5" s="19">
        <v>1000</v>
      </c>
      <c r="E5" s="9" t="s">
        <v>0</v>
      </c>
      <c r="F5" s="9"/>
      <c r="G5" s="9" t="s">
        <v>30</v>
      </c>
      <c r="H5" s="9"/>
      <c r="I5" s="9"/>
      <c r="J5" s="18">
        <v>0.05</v>
      </c>
      <c r="K5" s="9"/>
      <c r="L5" s="10"/>
    </row>
    <row r="6" spans="3:104" x14ac:dyDescent="0.25">
      <c r="C6" s="11" t="s">
        <v>32</v>
      </c>
      <c r="D6" s="18">
        <v>0.35</v>
      </c>
      <c r="E6" s="9"/>
      <c r="F6" s="9"/>
      <c r="G6" s="9"/>
      <c r="H6" s="9"/>
      <c r="I6" s="9"/>
      <c r="J6" s="9"/>
      <c r="K6" s="9"/>
      <c r="L6" s="10"/>
    </row>
    <row r="7" spans="3:104" x14ac:dyDescent="0.25">
      <c r="C7" s="11"/>
      <c r="D7" s="12"/>
      <c r="E7" s="9"/>
      <c r="F7" s="9"/>
      <c r="G7" s="14" t="s">
        <v>15</v>
      </c>
      <c r="H7" s="9"/>
      <c r="I7" s="9"/>
      <c r="J7" s="9"/>
      <c r="K7" s="9"/>
      <c r="L7" s="10"/>
    </row>
    <row r="8" spans="3:104" x14ac:dyDescent="0.25">
      <c r="C8" s="13" t="s">
        <v>14</v>
      </c>
      <c r="D8" s="12"/>
      <c r="E8" s="9"/>
      <c r="F8" s="9"/>
      <c r="G8" s="16" t="s">
        <v>12</v>
      </c>
      <c r="H8" s="9"/>
      <c r="I8" s="9"/>
      <c r="J8" s="17">
        <v>80</v>
      </c>
      <c r="K8" s="9" t="s">
        <v>2</v>
      </c>
      <c r="L8" s="10"/>
    </row>
    <row r="9" spans="3:104" x14ac:dyDescent="0.25">
      <c r="C9" s="11" t="s">
        <v>25</v>
      </c>
      <c r="D9" s="15">
        <v>1000</v>
      </c>
      <c r="E9" s="9" t="s">
        <v>5</v>
      </c>
      <c r="F9" s="9"/>
      <c r="G9" s="9" t="s">
        <v>13</v>
      </c>
      <c r="H9" s="9"/>
      <c r="I9" s="9"/>
      <c r="J9" s="18">
        <v>0.9</v>
      </c>
      <c r="K9" s="9"/>
      <c r="L9" s="10"/>
    </row>
    <row r="10" spans="3:104" x14ac:dyDescent="0.25">
      <c r="C10" s="11" t="s">
        <v>26</v>
      </c>
      <c r="D10" s="15">
        <v>4000</v>
      </c>
      <c r="E10" s="9" t="s">
        <v>5</v>
      </c>
      <c r="F10" s="9"/>
      <c r="G10" s="9" t="s">
        <v>20</v>
      </c>
      <c r="H10" s="9"/>
      <c r="I10" s="9"/>
      <c r="J10" s="17">
        <v>7.7</v>
      </c>
      <c r="K10" s="9" t="s">
        <v>2</v>
      </c>
      <c r="L10" s="10"/>
      <c r="BS10" s="50" t="s">
        <v>38</v>
      </c>
    </row>
    <row r="11" spans="3:104" x14ac:dyDescent="0.25">
      <c r="C11" s="11" t="s">
        <v>6</v>
      </c>
      <c r="D11" s="19">
        <v>3</v>
      </c>
      <c r="E11" s="9" t="s">
        <v>1</v>
      </c>
      <c r="F11" s="9"/>
      <c r="G11" s="9" t="s">
        <v>21</v>
      </c>
      <c r="H11" s="9"/>
      <c r="I11" s="9"/>
      <c r="J11" s="17">
        <v>11</v>
      </c>
      <c r="K11" s="9" t="s">
        <v>2</v>
      </c>
      <c r="L11" s="10"/>
      <c r="BS11" s="51" t="s">
        <v>39</v>
      </c>
    </row>
    <row r="12" spans="3:104" x14ac:dyDescent="0.25">
      <c r="C12" s="11" t="s">
        <v>7</v>
      </c>
      <c r="D12" s="19">
        <v>4</v>
      </c>
      <c r="E12" s="9" t="s">
        <v>1</v>
      </c>
      <c r="F12" s="9"/>
      <c r="G12" s="9" t="s">
        <v>16</v>
      </c>
      <c r="H12" s="9"/>
      <c r="I12" s="9"/>
      <c r="J12" s="19">
        <v>60</v>
      </c>
      <c r="K12" s="9" t="s">
        <v>1</v>
      </c>
      <c r="L12" s="10"/>
      <c r="BS12" s="52" t="s">
        <v>40</v>
      </c>
    </row>
    <row r="13" spans="3:104" x14ac:dyDescent="0.25">
      <c r="C13" s="20" t="s">
        <v>8</v>
      </c>
      <c r="D13" s="21">
        <f>SUM(D9:D10)</f>
        <v>5000</v>
      </c>
      <c r="E13" s="22" t="s">
        <v>5</v>
      </c>
      <c r="F13" s="22"/>
      <c r="G13" s="40" t="s">
        <v>36</v>
      </c>
      <c r="H13" s="22"/>
      <c r="I13" s="22"/>
      <c r="J13" s="41">
        <v>350</v>
      </c>
      <c r="K13" s="40" t="s">
        <v>5</v>
      </c>
      <c r="L13" s="23"/>
      <c r="BS13" s="53">
        <f>D11+D12+J12</f>
        <v>67</v>
      </c>
    </row>
    <row r="15" spans="3:104" x14ac:dyDescent="0.25">
      <c r="C15" s="39" t="s">
        <v>3</v>
      </c>
      <c r="D15" s="54">
        <v>0</v>
      </c>
      <c r="E15" s="54">
        <v>1</v>
      </c>
      <c r="F15" s="54">
        <f>E15+1</f>
        <v>2</v>
      </c>
      <c r="G15" s="54">
        <f t="shared" ref="G15:BR15" si="0">F15+1</f>
        <v>3</v>
      </c>
      <c r="H15" s="54">
        <f t="shared" si="0"/>
        <v>4</v>
      </c>
      <c r="I15" s="54">
        <f t="shared" si="0"/>
        <v>5</v>
      </c>
      <c r="J15" s="54">
        <f t="shared" si="0"/>
        <v>6</v>
      </c>
      <c r="K15" s="54">
        <f t="shared" si="0"/>
        <v>7</v>
      </c>
      <c r="L15" s="54">
        <f t="shared" si="0"/>
        <v>8</v>
      </c>
      <c r="M15" s="54">
        <f t="shared" si="0"/>
        <v>9</v>
      </c>
      <c r="N15" s="55">
        <f t="shared" si="0"/>
        <v>10</v>
      </c>
      <c r="O15" s="54">
        <f t="shared" si="0"/>
        <v>11</v>
      </c>
      <c r="P15" s="54">
        <f t="shared" si="0"/>
        <v>12</v>
      </c>
      <c r="Q15" s="54">
        <f t="shared" si="0"/>
        <v>13</v>
      </c>
      <c r="R15" s="54">
        <f t="shared" si="0"/>
        <v>14</v>
      </c>
      <c r="S15" s="54">
        <f t="shared" si="0"/>
        <v>15</v>
      </c>
      <c r="T15" s="54">
        <f t="shared" si="0"/>
        <v>16</v>
      </c>
      <c r="U15" s="54">
        <f t="shared" si="0"/>
        <v>17</v>
      </c>
      <c r="V15" s="54">
        <f t="shared" si="0"/>
        <v>18</v>
      </c>
      <c r="W15" s="54">
        <f t="shared" si="0"/>
        <v>19</v>
      </c>
      <c r="X15" s="54">
        <f t="shared" si="0"/>
        <v>20</v>
      </c>
      <c r="Y15" s="54">
        <f t="shared" si="0"/>
        <v>21</v>
      </c>
      <c r="Z15" s="54">
        <f t="shared" si="0"/>
        <v>22</v>
      </c>
      <c r="AA15" s="54">
        <f t="shared" si="0"/>
        <v>23</v>
      </c>
      <c r="AB15" s="54">
        <f t="shared" si="0"/>
        <v>24</v>
      </c>
      <c r="AC15" s="54">
        <f t="shared" si="0"/>
        <v>25</v>
      </c>
      <c r="AD15" s="54">
        <f t="shared" si="0"/>
        <v>26</v>
      </c>
      <c r="AE15" s="54">
        <f t="shared" si="0"/>
        <v>27</v>
      </c>
      <c r="AF15" s="54">
        <f t="shared" si="0"/>
        <v>28</v>
      </c>
      <c r="AG15" s="54">
        <f t="shared" si="0"/>
        <v>29</v>
      </c>
      <c r="AH15" s="54">
        <f t="shared" si="0"/>
        <v>30</v>
      </c>
      <c r="AI15" s="54">
        <f t="shared" si="0"/>
        <v>31</v>
      </c>
      <c r="AJ15" s="54">
        <f t="shared" si="0"/>
        <v>32</v>
      </c>
      <c r="AK15" s="54">
        <f t="shared" si="0"/>
        <v>33</v>
      </c>
      <c r="AL15" s="54">
        <f t="shared" si="0"/>
        <v>34</v>
      </c>
      <c r="AM15" s="54">
        <f t="shared" si="0"/>
        <v>35</v>
      </c>
      <c r="AN15" s="54">
        <f t="shared" si="0"/>
        <v>36</v>
      </c>
      <c r="AO15" s="54">
        <f t="shared" si="0"/>
        <v>37</v>
      </c>
      <c r="AP15" s="54">
        <f t="shared" si="0"/>
        <v>38</v>
      </c>
      <c r="AQ15" s="54">
        <f t="shared" si="0"/>
        <v>39</v>
      </c>
      <c r="AR15" s="54">
        <f t="shared" si="0"/>
        <v>40</v>
      </c>
      <c r="AS15" s="54">
        <f t="shared" si="0"/>
        <v>41</v>
      </c>
      <c r="AT15" s="54">
        <f t="shared" si="0"/>
        <v>42</v>
      </c>
      <c r="AU15" s="54">
        <f t="shared" si="0"/>
        <v>43</v>
      </c>
      <c r="AV15" s="54">
        <f t="shared" si="0"/>
        <v>44</v>
      </c>
      <c r="AW15" s="54">
        <f t="shared" si="0"/>
        <v>45</v>
      </c>
      <c r="AX15" s="54">
        <f t="shared" si="0"/>
        <v>46</v>
      </c>
      <c r="AY15" s="54">
        <f t="shared" si="0"/>
        <v>47</v>
      </c>
      <c r="AZ15" s="54">
        <f t="shared" si="0"/>
        <v>48</v>
      </c>
      <c r="BA15" s="54">
        <f t="shared" si="0"/>
        <v>49</v>
      </c>
      <c r="BB15" s="54">
        <f t="shared" si="0"/>
        <v>50</v>
      </c>
      <c r="BC15" s="54">
        <f t="shared" si="0"/>
        <v>51</v>
      </c>
      <c r="BD15" s="54">
        <f t="shared" si="0"/>
        <v>52</v>
      </c>
      <c r="BE15" s="54">
        <f t="shared" si="0"/>
        <v>53</v>
      </c>
      <c r="BF15" s="54">
        <f t="shared" si="0"/>
        <v>54</v>
      </c>
      <c r="BG15" s="54">
        <f t="shared" si="0"/>
        <v>55</v>
      </c>
      <c r="BH15" s="54">
        <f t="shared" si="0"/>
        <v>56</v>
      </c>
      <c r="BI15" s="54">
        <f t="shared" si="0"/>
        <v>57</v>
      </c>
      <c r="BJ15" s="54">
        <f t="shared" si="0"/>
        <v>58</v>
      </c>
      <c r="BK15" s="54">
        <f t="shared" si="0"/>
        <v>59</v>
      </c>
      <c r="BL15" s="55">
        <f t="shared" si="0"/>
        <v>60</v>
      </c>
      <c r="BM15" s="54">
        <f t="shared" si="0"/>
        <v>61</v>
      </c>
      <c r="BN15" s="54">
        <f t="shared" si="0"/>
        <v>62</v>
      </c>
      <c r="BO15" s="54">
        <f t="shared" si="0"/>
        <v>63</v>
      </c>
      <c r="BP15" s="54">
        <f t="shared" si="0"/>
        <v>64</v>
      </c>
      <c r="BQ15" s="54">
        <f t="shared" si="0"/>
        <v>65</v>
      </c>
      <c r="BR15" s="88">
        <f t="shared" si="0"/>
        <v>66</v>
      </c>
      <c r="BS15" s="56">
        <f t="shared" ref="BS15:CZ15" si="1">BR15+1</f>
        <v>67</v>
      </c>
      <c r="BT15" s="54">
        <f t="shared" si="1"/>
        <v>68</v>
      </c>
      <c r="BU15" s="54">
        <f t="shared" si="1"/>
        <v>69</v>
      </c>
      <c r="BV15" s="54">
        <f t="shared" si="1"/>
        <v>70</v>
      </c>
      <c r="BW15" s="54">
        <f t="shared" si="1"/>
        <v>71</v>
      </c>
      <c r="BX15" s="54">
        <f t="shared" si="1"/>
        <v>72</v>
      </c>
      <c r="BY15" s="54">
        <f t="shared" si="1"/>
        <v>73</v>
      </c>
      <c r="BZ15" s="54">
        <f t="shared" si="1"/>
        <v>74</v>
      </c>
      <c r="CA15" s="54">
        <f t="shared" si="1"/>
        <v>75</v>
      </c>
      <c r="CB15" s="54">
        <f t="shared" si="1"/>
        <v>76</v>
      </c>
      <c r="CC15" s="54">
        <f t="shared" si="1"/>
        <v>77</v>
      </c>
      <c r="CD15" s="54">
        <f t="shared" si="1"/>
        <v>78</v>
      </c>
      <c r="CE15" s="54">
        <f t="shared" si="1"/>
        <v>79</v>
      </c>
      <c r="CF15" s="54">
        <f t="shared" si="1"/>
        <v>80</v>
      </c>
      <c r="CG15" s="54">
        <f t="shared" si="1"/>
        <v>81</v>
      </c>
      <c r="CH15" s="54">
        <f t="shared" si="1"/>
        <v>82</v>
      </c>
      <c r="CI15" s="54">
        <f t="shared" si="1"/>
        <v>83</v>
      </c>
      <c r="CJ15" s="54">
        <f t="shared" si="1"/>
        <v>84</v>
      </c>
      <c r="CK15" s="54">
        <f t="shared" si="1"/>
        <v>85</v>
      </c>
      <c r="CL15" s="54">
        <f t="shared" si="1"/>
        <v>86</v>
      </c>
      <c r="CM15" s="54">
        <f t="shared" si="1"/>
        <v>87</v>
      </c>
      <c r="CN15" s="54">
        <f t="shared" si="1"/>
        <v>88</v>
      </c>
      <c r="CO15" s="54">
        <f t="shared" si="1"/>
        <v>89</v>
      </c>
      <c r="CP15" s="54">
        <f t="shared" si="1"/>
        <v>90</v>
      </c>
      <c r="CQ15" s="54">
        <f t="shared" si="1"/>
        <v>91</v>
      </c>
      <c r="CR15" s="54">
        <f t="shared" si="1"/>
        <v>92</v>
      </c>
      <c r="CS15" s="54">
        <f t="shared" si="1"/>
        <v>93</v>
      </c>
      <c r="CT15" s="54">
        <f t="shared" si="1"/>
        <v>94</v>
      </c>
      <c r="CU15" s="54">
        <f t="shared" si="1"/>
        <v>95</v>
      </c>
      <c r="CV15" s="54">
        <f t="shared" si="1"/>
        <v>96</v>
      </c>
      <c r="CW15" s="54">
        <f t="shared" si="1"/>
        <v>97</v>
      </c>
      <c r="CX15" s="54">
        <f t="shared" si="1"/>
        <v>98</v>
      </c>
      <c r="CY15" s="54">
        <f t="shared" si="1"/>
        <v>99</v>
      </c>
      <c r="CZ15" s="55">
        <f t="shared" si="1"/>
        <v>100</v>
      </c>
    </row>
    <row r="16" spans="3:104" x14ac:dyDescent="0.25">
      <c r="C16" s="5" t="s">
        <v>37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7"/>
      <c r="BM16" s="6"/>
      <c r="BN16" s="6"/>
      <c r="BO16" s="6"/>
      <c r="BP16" s="6"/>
      <c r="BQ16" s="6"/>
      <c r="BR16" s="86"/>
      <c r="BS16" s="42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7"/>
    </row>
    <row r="17" spans="3:104" x14ac:dyDescent="0.25">
      <c r="C17" s="27" t="s">
        <v>17</v>
      </c>
      <c r="D17" s="9"/>
      <c r="E17" s="30">
        <f t="shared" ref="E17:AJ17" si="2">IF(E$15&gt;$D$11,0,-$D$9/$D$11)</f>
        <v>-333.33333333333331</v>
      </c>
      <c r="F17" s="30">
        <f t="shared" si="2"/>
        <v>-333.33333333333331</v>
      </c>
      <c r="G17" s="30">
        <f t="shared" si="2"/>
        <v>-333.33333333333331</v>
      </c>
      <c r="H17" s="30">
        <f t="shared" si="2"/>
        <v>0</v>
      </c>
      <c r="I17" s="30">
        <f t="shared" si="2"/>
        <v>0</v>
      </c>
      <c r="J17" s="30">
        <f t="shared" si="2"/>
        <v>0</v>
      </c>
      <c r="K17" s="30">
        <f t="shared" si="2"/>
        <v>0</v>
      </c>
      <c r="L17" s="30">
        <f t="shared" si="2"/>
        <v>0</v>
      </c>
      <c r="M17" s="30">
        <f t="shared" si="2"/>
        <v>0</v>
      </c>
      <c r="N17" s="31">
        <f t="shared" si="2"/>
        <v>0</v>
      </c>
      <c r="O17" s="30">
        <f t="shared" si="2"/>
        <v>0</v>
      </c>
      <c r="P17" s="30">
        <f t="shared" si="2"/>
        <v>0</v>
      </c>
      <c r="Q17" s="30">
        <f t="shared" si="2"/>
        <v>0</v>
      </c>
      <c r="R17" s="30">
        <f t="shared" si="2"/>
        <v>0</v>
      </c>
      <c r="S17" s="30">
        <f t="shared" si="2"/>
        <v>0</v>
      </c>
      <c r="T17" s="30">
        <f t="shared" si="2"/>
        <v>0</v>
      </c>
      <c r="U17" s="30">
        <f t="shared" si="2"/>
        <v>0</v>
      </c>
      <c r="V17" s="30">
        <f t="shared" si="2"/>
        <v>0</v>
      </c>
      <c r="W17" s="30">
        <f t="shared" si="2"/>
        <v>0</v>
      </c>
      <c r="X17" s="30">
        <f t="shared" si="2"/>
        <v>0</v>
      </c>
      <c r="Y17" s="30">
        <f t="shared" si="2"/>
        <v>0</v>
      </c>
      <c r="Z17" s="30">
        <f t="shared" si="2"/>
        <v>0</v>
      </c>
      <c r="AA17" s="30">
        <f t="shared" si="2"/>
        <v>0</v>
      </c>
      <c r="AB17" s="30">
        <f t="shared" si="2"/>
        <v>0</v>
      </c>
      <c r="AC17" s="30">
        <f t="shared" si="2"/>
        <v>0</v>
      </c>
      <c r="AD17" s="30">
        <f t="shared" si="2"/>
        <v>0</v>
      </c>
      <c r="AE17" s="30">
        <f t="shared" si="2"/>
        <v>0</v>
      </c>
      <c r="AF17" s="30">
        <f t="shared" si="2"/>
        <v>0</v>
      </c>
      <c r="AG17" s="30">
        <f t="shared" si="2"/>
        <v>0</v>
      </c>
      <c r="AH17" s="30">
        <f t="shared" si="2"/>
        <v>0</v>
      </c>
      <c r="AI17" s="30">
        <f t="shared" si="2"/>
        <v>0</v>
      </c>
      <c r="AJ17" s="30">
        <f t="shared" si="2"/>
        <v>0</v>
      </c>
      <c r="AK17" s="30">
        <f t="shared" ref="AK17:BP17" si="3">IF(AK$15&gt;$D$11,0,-$D$9/$D$11)</f>
        <v>0</v>
      </c>
      <c r="AL17" s="30">
        <f t="shared" si="3"/>
        <v>0</v>
      </c>
      <c r="AM17" s="30">
        <f t="shared" si="3"/>
        <v>0</v>
      </c>
      <c r="AN17" s="30">
        <f t="shared" si="3"/>
        <v>0</v>
      </c>
      <c r="AO17" s="30">
        <f t="shared" si="3"/>
        <v>0</v>
      </c>
      <c r="AP17" s="30">
        <f t="shared" si="3"/>
        <v>0</v>
      </c>
      <c r="AQ17" s="30">
        <f t="shared" si="3"/>
        <v>0</v>
      </c>
      <c r="AR17" s="30">
        <f t="shared" si="3"/>
        <v>0</v>
      </c>
      <c r="AS17" s="30">
        <f t="shared" si="3"/>
        <v>0</v>
      </c>
      <c r="AT17" s="30">
        <f t="shared" si="3"/>
        <v>0</v>
      </c>
      <c r="AU17" s="30">
        <f t="shared" si="3"/>
        <v>0</v>
      </c>
      <c r="AV17" s="30">
        <f t="shared" si="3"/>
        <v>0</v>
      </c>
      <c r="AW17" s="30">
        <f t="shared" si="3"/>
        <v>0</v>
      </c>
      <c r="AX17" s="30">
        <f t="shared" si="3"/>
        <v>0</v>
      </c>
      <c r="AY17" s="30">
        <f t="shared" si="3"/>
        <v>0</v>
      </c>
      <c r="AZ17" s="30">
        <f t="shared" si="3"/>
        <v>0</v>
      </c>
      <c r="BA17" s="30">
        <f t="shared" si="3"/>
        <v>0</v>
      </c>
      <c r="BB17" s="30">
        <f t="shared" si="3"/>
        <v>0</v>
      </c>
      <c r="BC17" s="30">
        <f t="shared" si="3"/>
        <v>0</v>
      </c>
      <c r="BD17" s="30">
        <f t="shared" si="3"/>
        <v>0</v>
      </c>
      <c r="BE17" s="30">
        <f t="shared" si="3"/>
        <v>0</v>
      </c>
      <c r="BF17" s="30">
        <f t="shared" si="3"/>
        <v>0</v>
      </c>
      <c r="BG17" s="30">
        <f t="shared" si="3"/>
        <v>0</v>
      </c>
      <c r="BH17" s="30">
        <f t="shared" si="3"/>
        <v>0</v>
      </c>
      <c r="BI17" s="30">
        <f t="shared" si="3"/>
        <v>0</v>
      </c>
      <c r="BJ17" s="30">
        <f t="shared" si="3"/>
        <v>0</v>
      </c>
      <c r="BK17" s="30">
        <f t="shared" si="3"/>
        <v>0</v>
      </c>
      <c r="BL17" s="31">
        <f t="shared" si="3"/>
        <v>0</v>
      </c>
      <c r="BM17" s="30">
        <f t="shared" si="3"/>
        <v>0</v>
      </c>
      <c r="BN17" s="30">
        <f t="shared" si="3"/>
        <v>0</v>
      </c>
      <c r="BO17" s="30">
        <f t="shared" si="3"/>
        <v>0</v>
      </c>
      <c r="BP17" s="30">
        <f t="shared" si="3"/>
        <v>0</v>
      </c>
      <c r="BQ17" s="30">
        <f t="shared" ref="BQ17:CZ17" si="4">IF(BQ$15&gt;$D$11,0,-$D$9/$D$11)</f>
        <v>0</v>
      </c>
      <c r="BR17" s="48">
        <f t="shared" si="4"/>
        <v>0</v>
      </c>
      <c r="BS17" s="43">
        <f t="shared" si="4"/>
        <v>0</v>
      </c>
      <c r="BT17" s="30">
        <f t="shared" si="4"/>
        <v>0</v>
      </c>
      <c r="BU17" s="30">
        <f t="shared" si="4"/>
        <v>0</v>
      </c>
      <c r="BV17" s="30">
        <f t="shared" si="4"/>
        <v>0</v>
      </c>
      <c r="BW17" s="30">
        <f t="shared" si="4"/>
        <v>0</v>
      </c>
      <c r="BX17" s="30">
        <f t="shared" si="4"/>
        <v>0</v>
      </c>
      <c r="BY17" s="30">
        <f t="shared" si="4"/>
        <v>0</v>
      </c>
      <c r="BZ17" s="30">
        <f t="shared" si="4"/>
        <v>0</v>
      </c>
      <c r="CA17" s="30">
        <f t="shared" si="4"/>
        <v>0</v>
      </c>
      <c r="CB17" s="30">
        <f t="shared" si="4"/>
        <v>0</v>
      </c>
      <c r="CC17" s="30">
        <f t="shared" si="4"/>
        <v>0</v>
      </c>
      <c r="CD17" s="30">
        <f t="shared" si="4"/>
        <v>0</v>
      </c>
      <c r="CE17" s="30">
        <f t="shared" si="4"/>
        <v>0</v>
      </c>
      <c r="CF17" s="30">
        <f t="shared" si="4"/>
        <v>0</v>
      </c>
      <c r="CG17" s="30">
        <f t="shared" si="4"/>
        <v>0</v>
      </c>
      <c r="CH17" s="30">
        <f t="shared" si="4"/>
        <v>0</v>
      </c>
      <c r="CI17" s="30">
        <f t="shared" si="4"/>
        <v>0</v>
      </c>
      <c r="CJ17" s="30">
        <f t="shared" si="4"/>
        <v>0</v>
      </c>
      <c r="CK17" s="30">
        <f t="shared" si="4"/>
        <v>0</v>
      </c>
      <c r="CL17" s="30">
        <f t="shared" si="4"/>
        <v>0</v>
      </c>
      <c r="CM17" s="30">
        <f t="shared" si="4"/>
        <v>0</v>
      </c>
      <c r="CN17" s="30">
        <f t="shared" si="4"/>
        <v>0</v>
      </c>
      <c r="CO17" s="30">
        <f t="shared" si="4"/>
        <v>0</v>
      </c>
      <c r="CP17" s="30">
        <f t="shared" si="4"/>
        <v>0</v>
      </c>
      <c r="CQ17" s="30">
        <f t="shared" si="4"/>
        <v>0</v>
      </c>
      <c r="CR17" s="30">
        <f t="shared" si="4"/>
        <v>0</v>
      </c>
      <c r="CS17" s="30">
        <f t="shared" si="4"/>
        <v>0</v>
      </c>
      <c r="CT17" s="30">
        <f t="shared" si="4"/>
        <v>0</v>
      </c>
      <c r="CU17" s="30">
        <f t="shared" si="4"/>
        <v>0</v>
      </c>
      <c r="CV17" s="30">
        <f t="shared" si="4"/>
        <v>0</v>
      </c>
      <c r="CW17" s="30">
        <f t="shared" si="4"/>
        <v>0</v>
      </c>
      <c r="CX17" s="30">
        <f t="shared" si="4"/>
        <v>0</v>
      </c>
      <c r="CY17" s="30">
        <f t="shared" si="4"/>
        <v>0</v>
      </c>
      <c r="CZ17" s="31">
        <f t="shared" si="4"/>
        <v>0</v>
      </c>
    </row>
    <row r="18" spans="3:104" x14ac:dyDescent="0.25">
      <c r="C18" s="27" t="s">
        <v>18</v>
      </c>
      <c r="D18" s="9"/>
      <c r="E18" s="30">
        <f t="shared" ref="E18:AJ18" si="5">IF(AND(E$15&gt;$D$11,E$15&lt;=($D$11+$D$12)),-$D$10/$D$12,0)</f>
        <v>0</v>
      </c>
      <c r="F18" s="30">
        <f t="shared" si="5"/>
        <v>0</v>
      </c>
      <c r="G18" s="30">
        <f t="shared" si="5"/>
        <v>0</v>
      </c>
      <c r="H18" s="30">
        <f t="shared" si="5"/>
        <v>-1000</v>
      </c>
      <c r="I18" s="30">
        <f t="shared" si="5"/>
        <v>-1000</v>
      </c>
      <c r="J18" s="30">
        <f t="shared" si="5"/>
        <v>-1000</v>
      </c>
      <c r="K18" s="30">
        <f t="shared" si="5"/>
        <v>-1000</v>
      </c>
      <c r="L18" s="30">
        <f t="shared" si="5"/>
        <v>0</v>
      </c>
      <c r="M18" s="30">
        <f t="shared" si="5"/>
        <v>0</v>
      </c>
      <c r="N18" s="31">
        <f t="shared" si="5"/>
        <v>0</v>
      </c>
      <c r="O18" s="30">
        <f t="shared" si="5"/>
        <v>0</v>
      </c>
      <c r="P18" s="30">
        <f t="shared" si="5"/>
        <v>0</v>
      </c>
      <c r="Q18" s="30">
        <f t="shared" si="5"/>
        <v>0</v>
      </c>
      <c r="R18" s="30">
        <f t="shared" si="5"/>
        <v>0</v>
      </c>
      <c r="S18" s="30">
        <f t="shared" si="5"/>
        <v>0</v>
      </c>
      <c r="T18" s="30">
        <f t="shared" si="5"/>
        <v>0</v>
      </c>
      <c r="U18" s="30">
        <f t="shared" si="5"/>
        <v>0</v>
      </c>
      <c r="V18" s="30">
        <f t="shared" si="5"/>
        <v>0</v>
      </c>
      <c r="W18" s="30">
        <f t="shared" si="5"/>
        <v>0</v>
      </c>
      <c r="X18" s="30">
        <f t="shared" si="5"/>
        <v>0</v>
      </c>
      <c r="Y18" s="30">
        <f t="shared" si="5"/>
        <v>0</v>
      </c>
      <c r="Z18" s="30">
        <f t="shared" si="5"/>
        <v>0</v>
      </c>
      <c r="AA18" s="30">
        <f t="shared" si="5"/>
        <v>0</v>
      </c>
      <c r="AB18" s="30">
        <f t="shared" si="5"/>
        <v>0</v>
      </c>
      <c r="AC18" s="30">
        <f t="shared" si="5"/>
        <v>0</v>
      </c>
      <c r="AD18" s="30">
        <f t="shared" si="5"/>
        <v>0</v>
      </c>
      <c r="AE18" s="30">
        <f t="shared" si="5"/>
        <v>0</v>
      </c>
      <c r="AF18" s="30">
        <f t="shared" si="5"/>
        <v>0</v>
      </c>
      <c r="AG18" s="30">
        <f t="shared" si="5"/>
        <v>0</v>
      </c>
      <c r="AH18" s="30">
        <f t="shared" si="5"/>
        <v>0</v>
      </c>
      <c r="AI18" s="30">
        <f t="shared" si="5"/>
        <v>0</v>
      </c>
      <c r="AJ18" s="30">
        <f t="shared" si="5"/>
        <v>0</v>
      </c>
      <c r="AK18" s="30">
        <f t="shared" ref="AK18:BP18" si="6">IF(AND(AK$15&gt;$D$11,AK$15&lt;=($D$11+$D$12)),-$D$10/$D$12,0)</f>
        <v>0</v>
      </c>
      <c r="AL18" s="30">
        <f t="shared" si="6"/>
        <v>0</v>
      </c>
      <c r="AM18" s="30">
        <f t="shared" si="6"/>
        <v>0</v>
      </c>
      <c r="AN18" s="30">
        <f t="shared" si="6"/>
        <v>0</v>
      </c>
      <c r="AO18" s="30">
        <f t="shared" si="6"/>
        <v>0</v>
      </c>
      <c r="AP18" s="30">
        <f t="shared" si="6"/>
        <v>0</v>
      </c>
      <c r="AQ18" s="30">
        <f t="shared" si="6"/>
        <v>0</v>
      </c>
      <c r="AR18" s="30">
        <f t="shared" si="6"/>
        <v>0</v>
      </c>
      <c r="AS18" s="30">
        <f t="shared" si="6"/>
        <v>0</v>
      </c>
      <c r="AT18" s="30">
        <f t="shared" si="6"/>
        <v>0</v>
      </c>
      <c r="AU18" s="30">
        <f t="shared" si="6"/>
        <v>0</v>
      </c>
      <c r="AV18" s="30">
        <f t="shared" si="6"/>
        <v>0</v>
      </c>
      <c r="AW18" s="30">
        <f t="shared" si="6"/>
        <v>0</v>
      </c>
      <c r="AX18" s="30">
        <f t="shared" si="6"/>
        <v>0</v>
      </c>
      <c r="AY18" s="30">
        <f t="shared" si="6"/>
        <v>0</v>
      </c>
      <c r="AZ18" s="30">
        <f t="shared" si="6"/>
        <v>0</v>
      </c>
      <c r="BA18" s="30">
        <f t="shared" si="6"/>
        <v>0</v>
      </c>
      <c r="BB18" s="30">
        <f t="shared" si="6"/>
        <v>0</v>
      </c>
      <c r="BC18" s="30">
        <f t="shared" si="6"/>
        <v>0</v>
      </c>
      <c r="BD18" s="30">
        <f t="shared" si="6"/>
        <v>0</v>
      </c>
      <c r="BE18" s="30">
        <f t="shared" si="6"/>
        <v>0</v>
      </c>
      <c r="BF18" s="30">
        <f t="shared" si="6"/>
        <v>0</v>
      </c>
      <c r="BG18" s="30">
        <f t="shared" si="6"/>
        <v>0</v>
      </c>
      <c r="BH18" s="30">
        <f t="shared" si="6"/>
        <v>0</v>
      </c>
      <c r="BI18" s="30">
        <f t="shared" si="6"/>
        <v>0</v>
      </c>
      <c r="BJ18" s="30">
        <f t="shared" si="6"/>
        <v>0</v>
      </c>
      <c r="BK18" s="30">
        <f t="shared" si="6"/>
        <v>0</v>
      </c>
      <c r="BL18" s="31">
        <f t="shared" si="6"/>
        <v>0</v>
      </c>
      <c r="BM18" s="30">
        <f t="shared" si="6"/>
        <v>0</v>
      </c>
      <c r="BN18" s="30">
        <f t="shared" si="6"/>
        <v>0</v>
      </c>
      <c r="BO18" s="30">
        <f t="shared" si="6"/>
        <v>0</v>
      </c>
      <c r="BP18" s="30">
        <f t="shared" si="6"/>
        <v>0</v>
      </c>
      <c r="BQ18" s="30">
        <f t="shared" ref="BQ18:CZ18" si="7">IF(AND(BQ$15&gt;$D$11,BQ$15&lt;=($D$11+$D$12)),-$D$10/$D$12,0)</f>
        <v>0</v>
      </c>
      <c r="BR18" s="48">
        <f t="shared" si="7"/>
        <v>0</v>
      </c>
      <c r="BS18" s="43">
        <f t="shared" si="7"/>
        <v>0</v>
      </c>
      <c r="BT18" s="30">
        <f t="shared" si="7"/>
        <v>0</v>
      </c>
      <c r="BU18" s="30">
        <f t="shared" si="7"/>
        <v>0</v>
      </c>
      <c r="BV18" s="30">
        <f t="shared" si="7"/>
        <v>0</v>
      </c>
      <c r="BW18" s="30">
        <f t="shared" si="7"/>
        <v>0</v>
      </c>
      <c r="BX18" s="30">
        <f t="shared" si="7"/>
        <v>0</v>
      </c>
      <c r="BY18" s="30">
        <f t="shared" si="7"/>
        <v>0</v>
      </c>
      <c r="BZ18" s="30">
        <f t="shared" si="7"/>
        <v>0</v>
      </c>
      <c r="CA18" s="30">
        <f t="shared" si="7"/>
        <v>0</v>
      </c>
      <c r="CB18" s="30">
        <f t="shared" si="7"/>
        <v>0</v>
      </c>
      <c r="CC18" s="30">
        <f t="shared" si="7"/>
        <v>0</v>
      </c>
      <c r="CD18" s="30">
        <f t="shared" si="7"/>
        <v>0</v>
      </c>
      <c r="CE18" s="30">
        <f t="shared" si="7"/>
        <v>0</v>
      </c>
      <c r="CF18" s="30">
        <f t="shared" si="7"/>
        <v>0</v>
      </c>
      <c r="CG18" s="30">
        <f t="shared" si="7"/>
        <v>0</v>
      </c>
      <c r="CH18" s="30">
        <f t="shared" si="7"/>
        <v>0</v>
      </c>
      <c r="CI18" s="30">
        <f t="shared" si="7"/>
        <v>0</v>
      </c>
      <c r="CJ18" s="30">
        <f t="shared" si="7"/>
        <v>0</v>
      </c>
      <c r="CK18" s="30">
        <f t="shared" si="7"/>
        <v>0</v>
      </c>
      <c r="CL18" s="30">
        <f t="shared" si="7"/>
        <v>0</v>
      </c>
      <c r="CM18" s="30">
        <f t="shared" si="7"/>
        <v>0</v>
      </c>
      <c r="CN18" s="30">
        <f t="shared" si="7"/>
        <v>0</v>
      </c>
      <c r="CO18" s="30">
        <f t="shared" si="7"/>
        <v>0</v>
      </c>
      <c r="CP18" s="30">
        <f t="shared" si="7"/>
        <v>0</v>
      </c>
      <c r="CQ18" s="30">
        <f t="shared" si="7"/>
        <v>0</v>
      </c>
      <c r="CR18" s="30">
        <f t="shared" si="7"/>
        <v>0</v>
      </c>
      <c r="CS18" s="30">
        <f t="shared" si="7"/>
        <v>0</v>
      </c>
      <c r="CT18" s="30">
        <f t="shared" si="7"/>
        <v>0</v>
      </c>
      <c r="CU18" s="30">
        <f t="shared" si="7"/>
        <v>0</v>
      </c>
      <c r="CV18" s="30">
        <f t="shared" si="7"/>
        <v>0</v>
      </c>
      <c r="CW18" s="30">
        <f t="shared" si="7"/>
        <v>0</v>
      </c>
      <c r="CX18" s="30">
        <f t="shared" si="7"/>
        <v>0</v>
      </c>
      <c r="CY18" s="30">
        <f t="shared" si="7"/>
        <v>0</v>
      </c>
      <c r="CZ18" s="31">
        <f t="shared" si="7"/>
        <v>0</v>
      </c>
    </row>
    <row r="19" spans="3:104" x14ac:dyDescent="0.25">
      <c r="C19" s="28" t="s">
        <v>35</v>
      </c>
      <c r="D19" s="22"/>
      <c r="E19" s="24">
        <v>0</v>
      </c>
      <c r="F19" s="24">
        <f>IF(F$15=SUM($D$11,$D$12,$J$12),-$J$13,0)</f>
        <v>0</v>
      </c>
      <c r="G19" s="24">
        <f t="shared" ref="G19:BR19" si="8">IF(G$15=SUM($D$11,$D$12,$J$12),-$J$13,0)</f>
        <v>0</v>
      </c>
      <c r="H19" s="24">
        <f t="shared" si="8"/>
        <v>0</v>
      </c>
      <c r="I19" s="24">
        <f t="shared" si="8"/>
        <v>0</v>
      </c>
      <c r="J19" s="24">
        <f t="shared" si="8"/>
        <v>0</v>
      </c>
      <c r="K19" s="24">
        <f t="shared" si="8"/>
        <v>0</v>
      </c>
      <c r="L19" s="24">
        <f t="shared" si="8"/>
        <v>0</v>
      </c>
      <c r="M19" s="24">
        <f t="shared" si="8"/>
        <v>0</v>
      </c>
      <c r="N19" s="32">
        <f t="shared" si="8"/>
        <v>0</v>
      </c>
      <c r="O19" s="24">
        <f t="shared" si="8"/>
        <v>0</v>
      </c>
      <c r="P19" s="24">
        <f t="shared" si="8"/>
        <v>0</v>
      </c>
      <c r="Q19" s="24">
        <f t="shared" si="8"/>
        <v>0</v>
      </c>
      <c r="R19" s="24">
        <f t="shared" si="8"/>
        <v>0</v>
      </c>
      <c r="S19" s="24">
        <f t="shared" si="8"/>
        <v>0</v>
      </c>
      <c r="T19" s="24">
        <f t="shared" si="8"/>
        <v>0</v>
      </c>
      <c r="U19" s="24">
        <f t="shared" si="8"/>
        <v>0</v>
      </c>
      <c r="V19" s="24">
        <f t="shared" si="8"/>
        <v>0</v>
      </c>
      <c r="W19" s="24">
        <f t="shared" si="8"/>
        <v>0</v>
      </c>
      <c r="X19" s="24">
        <f t="shared" si="8"/>
        <v>0</v>
      </c>
      <c r="Y19" s="24">
        <f t="shared" si="8"/>
        <v>0</v>
      </c>
      <c r="Z19" s="24">
        <f t="shared" si="8"/>
        <v>0</v>
      </c>
      <c r="AA19" s="24">
        <f t="shared" si="8"/>
        <v>0</v>
      </c>
      <c r="AB19" s="24">
        <f t="shared" si="8"/>
        <v>0</v>
      </c>
      <c r="AC19" s="24">
        <f t="shared" si="8"/>
        <v>0</v>
      </c>
      <c r="AD19" s="24">
        <f t="shared" si="8"/>
        <v>0</v>
      </c>
      <c r="AE19" s="24">
        <f t="shared" si="8"/>
        <v>0</v>
      </c>
      <c r="AF19" s="24">
        <f t="shared" si="8"/>
        <v>0</v>
      </c>
      <c r="AG19" s="24">
        <f t="shared" si="8"/>
        <v>0</v>
      </c>
      <c r="AH19" s="24">
        <f t="shared" si="8"/>
        <v>0</v>
      </c>
      <c r="AI19" s="24">
        <f t="shared" si="8"/>
        <v>0</v>
      </c>
      <c r="AJ19" s="24">
        <f t="shared" si="8"/>
        <v>0</v>
      </c>
      <c r="AK19" s="24">
        <f t="shared" si="8"/>
        <v>0</v>
      </c>
      <c r="AL19" s="24">
        <f t="shared" si="8"/>
        <v>0</v>
      </c>
      <c r="AM19" s="24">
        <f t="shared" si="8"/>
        <v>0</v>
      </c>
      <c r="AN19" s="24">
        <f t="shared" si="8"/>
        <v>0</v>
      </c>
      <c r="AO19" s="24">
        <f t="shared" si="8"/>
        <v>0</v>
      </c>
      <c r="AP19" s="24">
        <f t="shared" si="8"/>
        <v>0</v>
      </c>
      <c r="AQ19" s="24">
        <f t="shared" si="8"/>
        <v>0</v>
      </c>
      <c r="AR19" s="24">
        <f t="shared" si="8"/>
        <v>0</v>
      </c>
      <c r="AS19" s="24">
        <f t="shared" si="8"/>
        <v>0</v>
      </c>
      <c r="AT19" s="24">
        <f t="shared" si="8"/>
        <v>0</v>
      </c>
      <c r="AU19" s="24">
        <f t="shared" si="8"/>
        <v>0</v>
      </c>
      <c r="AV19" s="24">
        <f t="shared" si="8"/>
        <v>0</v>
      </c>
      <c r="AW19" s="24">
        <f t="shared" si="8"/>
        <v>0</v>
      </c>
      <c r="AX19" s="24">
        <f t="shared" si="8"/>
        <v>0</v>
      </c>
      <c r="AY19" s="24">
        <f t="shared" si="8"/>
        <v>0</v>
      </c>
      <c r="AZ19" s="24">
        <f t="shared" si="8"/>
        <v>0</v>
      </c>
      <c r="BA19" s="24">
        <f t="shared" si="8"/>
        <v>0</v>
      </c>
      <c r="BB19" s="24">
        <f t="shared" si="8"/>
        <v>0</v>
      </c>
      <c r="BC19" s="24">
        <f t="shared" si="8"/>
        <v>0</v>
      </c>
      <c r="BD19" s="24">
        <f t="shared" si="8"/>
        <v>0</v>
      </c>
      <c r="BE19" s="24">
        <f t="shared" si="8"/>
        <v>0</v>
      </c>
      <c r="BF19" s="24">
        <f t="shared" si="8"/>
        <v>0</v>
      </c>
      <c r="BG19" s="24">
        <f t="shared" si="8"/>
        <v>0</v>
      </c>
      <c r="BH19" s="24">
        <f t="shared" si="8"/>
        <v>0</v>
      </c>
      <c r="BI19" s="24">
        <f t="shared" si="8"/>
        <v>0</v>
      </c>
      <c r="BJ19" s="24">
        <f t="shared" si="8"/>
        <v>0</v>
      </c>
      <c r="BK19" s="24">
        <f t="shared" si="8"/>
        <v>0</v>
      </c>
      <c r="BL19" s="32">
        <f t="shared" si="8"/>
        <v>0</v>
      </c>
      <c r="BM19" s="24">
        <f t="shared" si="8"/>
        <v>0</v>
      </c>
      <c r="BN19" s="24">
        <f t="shared" si="8"/>
        <v>0</v>
      </c>
      <c r="BO19" s="24">
        <f t="shared" si="8"/>
        <v>0</v>
      </c>
      <c r="BP19" s="24">
        <f t="shared" si="8"/>
        <v>0</v>
      </c>
      <c r="BQ19" s="24">
        <f t="shared" si="8"/>
        <v>0</v>
      </c>
      <c r="BR19" s="49">
        <f t="shared" si="8"/>
        <v>0</v>
      </c>
      <c r="BS19" s="44">
        <f t="shared" ref="BS19:CZ19" si="9">IF(BS$15=SUM($D$11,$D$12,$J$12),-$J$13,0)</f>
        <v>-350</v>
      </c>
      <c r="BT19" s="24">
        <f t="shared" si="9"/>
        <v>0</v>
      </c>
      <c r="BU19" s="24">
        <f t="shared" si="9"/>
        <v>0</v>
      </c>
      <c r="BV19" s="24">
        <f t="shared" si="9"/>
        <v>0</v>
      </c>
      <c r="BW19" s="24">
        <f t="shared" si="9"/>
        <v>0</v>
      </c>
      <c r="BX19" s="24">
        <f t="shared" si="9"/>
        <v>0</v>
      </c>
      <c r="BY19" s="24">
        <f t="shared" si="9"/>
        <v>0</v>
      </c>
      <c r="BZ19" s="24">
        <f t="shared" si="9"/>
        <v>0</v>
      </c>
      <c r="CA19" s="24">
        <f t="shared" si="9"/>
        <v>0</v>
      </c>
      <c r="CB19" s="24">
        <f t="shared" si="9"/>
        <v>0</v>
      </c>
      <c r="CC19" s="24">
        <f t="shared" si="9"/>
        <v>0</v>
      </c>
      <c r="CD19" s="24">
        <f t="shared" si="9"/>
        <v>0</v>
      </c>
      <c r="CE19" s="24">
        <f t="shared" si="9"/>
        <v>0</v>
      </c>
      <c r="CF19" s="24">
        <f t="shared" si="9"/>
        <v>0</v>
      </c>
      <c r="CG19" s="24">
        <f t="shared" si="9"/>
        <v>0</v>
      </c>
      <c r="CH19" s="24">
        <f t="shared" si="9"/>
        <v>0</v>
      </c>
      <c r="CI19" s="24">
        <f t="shared" si="9"/>
        <v>0</v>
      </c>
      <c r="CJ19" s="24">
        <f t="shared" si="9"/>
        <v>0</v>
      </c>
      <c r="CK19" s="24">
        <f t="shared" si="9"/>
        <v>0</v>
      </c>
      <c r="CL19" s="24">
        <f t="shared" si="9"/>
        <v>0</v>
      </c>
      <c r="CM19" s="24">
        <f t="shared" si="9"/>
        <v>0</v>
      </c>
      <c r="CN19" s="24">
        <f t="shared" si="9"/>
        <v>0</v>
      </c>
      <c r="CO19" s="24">
        <f t="shared" si="9"/>
        <v>0</v>
      </c>
      <c r="CP19" s="24">
        <f t="shared" si="9"/>
        <v>0</v>
      </c>
      <c r="CQ19" s="24">
        <f t="shared" si="9"/>
        <v>0</v>
      </c>
      <c r="CR19" s="24">
        <f t="shared" si="9"/>
        <v>0</v>
      </c>
      <c r="CS19" s="24">
        <f t="shared" si="9"/>
        <v>0</v>
      </c>
      <c r="CT19" s="24">
        <f t="shared" si="9"/>
        <v>0</v>
      </c>
      <c r="CU19" s="24">
        <f t="shared" si="9"/>
        <v>0</v>
      </c>
      <c r="CV19" s="24">
        <f t="shared" si="9"/>
        <v>0</v>
      </c>
      <c r="CW19" s="24">
        <f t="shared" si="9"/>
        <v>0</v>
      </c>
      <c r="CX19" s="24">
        <f t="shared" si="9"/>
        <v>0</v>
      </c>
      <c r="CY19" s="24">
        <f t="shared" si="9"/>
        <v>0</v>
      </c>
      <c r="CZ19" s="32">
        <f t="shared" si="9"/>
        <v>0</v>
      </c>
    </row>
    <row r="20" spans="3:104" x14ac:dyDescent="0.25">
      <c r="C20" s="33" t="s">
        <v>41</v>
      </c>
      <c r="D20" s="34"/>
      <c r="E20" s="35">
        <f>SUM(E17:E19)</f>
        <v>-333.33333333333331</v>
      </c>
      <c r="F20" s="35">
        <f t="shared" ref="F20:BQ20" si="10">SUM(F17:F19)</f>
        <v>-333.33333333333331</v>
      </c>
      <c r="G20" s="35">
        <f t="shared" si="10"/>
        <v>-333.33333333333331</v>
      </c>
      <c r="H20" s="35">
        <f t="shared" si="10"/>
        <v>-1000</v>
      </c>
      <c r="I20" s="35">
        <f t="shared" si="10"/>
        <v>-1000</v>
      </c>
      <c r="J20" s="35">
        <f t="shared" si="10"/>
        <v>-1000</v>
      </c>
      <c r="K20" s="35">
        <f t="shared" si="10"/>
        <v>-1000</v>
      </c>
      <c r="L20" s="35">
        <f t="shared" si="10"/>
        <v>0</v>
      </c>
      <c r="M20" s="35">
        <f t="shared" si="10"/>
        <v>0</v>
      </c>
      <c r="N20" s="36">
        <f t="shared" si="10"/>
        <v>0</v>
      </c>
      <c r="O20" s="35">
        <f t="shared" si="10"/>
        <v>0</v>
      </c>
      <c r="P20" s="35">
        <f t="shared" si="10"/>
        <v>0</v>
      </c>
      <c r="Q20" s="35">
        <f t="shared" si="10"/>
        <v>0</v>
      </c>
      <c r="R20" s="35">
        <f t="shared" si="10"/>
        <v>0</v>
      </c>
      <c r="S20" s="35">
        <f t="shared" si="10"/>
        <v>0</v>
      </c>
      <c r="T20" s="35">
        <f t="shared" si="10"/>
        <v>0</v>
      </c>
      <c r="U20" s="35">
        <f t="shared" si="10"/>
        <v>0</v>
      </c>
      <c r="V20" s="35">
        <f t="shared" si="10"/>
        <v>0</v>
      </c>
      <c r="W20" s="35">
        <f t="shared" si="10"/>
        <v>0</v>
      </c>
      <c r="X20" s="35">
        <f t="shared" si="10"/>
        <v>0</v>
      </c>
      <c r="Y20" s="35">
        <f t="shared" si="10"/>
        <v>0</v>
      </c>
      <c r="Z20" s="35">
        <f t="shared" si="10"/>
        <v>0</v>
      </c>
      <c r="AA20" s="35">
        <f t="shared" si="10"/>
        <v>0</v>
      </c>
      <c r="AB20" s="35">
        <f t="shared" si="10"/>
        <v>0</v>
      </c>
      <c r="AC20" s="35">
        <f t="shared" si="10"/>
        <v>0</v>
      </c>
      <c r="AD20" s="35">
        <f t="shared" si="10"/>
        <v>0</v>
      </c>
      <c r="AE20" s="35">
        <f t="shared" si="10"/>
        <v>0</v>
      </c>
      <c r="AF20" s="35">
        <f t="shared" si="10"/>
        <v>0</v>
      </c>
      <c r="AG20" s="35">
        <f t="shared" si="10"/>
        <v>0</v>
      </c>
      <c r="AH20" s="35">
        <f t="shared" si="10"/>
        <v>0</v>
      </c>
      <c r="AI20" s="35">
        <f t="shared" si="10"/>
        <v>0</v>
      </c>
      <c r="AJ20" s="35">
        <f t="shared" si="10"/>
        <v>0</v>
      </c>
      <c r="AK20" s="35">
        <f t="shared" si="10"/>
        <v>0</v>
      </c>
      <c r="AL20" s="35">
        <f t="shared" si="10"/>
        <v>0</v>
      </c>
      <c r="AM20" s="35">
        <f t="shared" si="10"/>
        <v>0</v>
      </c>
      <c r="AN20" s="35">
        <f t="shared" si="10"/>
        <v>0</v>
      </c>
      <c r="AO20" s="35">
        <f t="shared" si="10"/>
        <v>0</v>
      </c>
      <c r="AP20" s="35">
        <f t="shared" si="10"/>
        <v>0</v>
      </c>
      <c r="AQ20" s="35">
        <f t="shared" si="10"/>
        <v>0</v>
      </c>
      <c r="AR20" s="35">
        <f t="shared" si="10"/>
        <v>0</v>
      </c>
      <c r="AS20" s="35">
        <f t="shared" si="10"/>
        <v>0</v>
      </c>
      <c r="AT20" s="35">
        <f t="shared" si="10"/>
        <v>0</v>
      </c>
      <c r="AU20" s="35">
        <f t="shared" si="10"/>
        <v>0</v>
      </c>
      <c r="AV20" s="35">
        <f t="shared" si="10"/>
        <v>0</v>
      </c>
      <c r="AW20" s="35">
        <f t="shared" si="10"/>
        <v>0</v>
      </c>
      <c r="AX20" s="35">
        <f t="shared" si="10"/>
        <v>0</v>
      </c>
      <c r="AY20" s="35">
        <f t="shared" si="10"/>
        <v>0</v>
      </c>
      <c r="AZ20" s="35">
        <f t="shared" si="10"/>
        <v>0</v>
      </c>
      <c r="BA20" s="35">
        <f t="shared" si="10"/>
        <v>0</v>
      </c>
      <c r="BB20" s="35">
        <f t="shared" si="10"/>
        <v>0</v>
      </c>
      <c r="BC20" s="35">
        <f t="shared" si="10"/>
        <v>0</v>
      </c>
      <c r="BD20" s="35">
        <f t="shared" si="10"/>
        <v>0</v>
      </c>
      <c r="BE20" s="35">
        <f t="shared" si="10"/>
        <v>0</v>
      </c>
      <c r="BF20" s="35">
        <f t="shared" si="10"/>
        <v>0</v>
      </c>
      <c r="BG20" s="35">
        <f t="shared" si="10"/>
        <v>0</v>
      </c>
      <c r="BH20" s="35">
        <f t="shared" si="10"/>
        <v>0</v>
      </c>
      <c r="BI20" s="35">
        <f t="shared" si="10"/>
        <v>0</v>
      </c>
      <c r="BJ20" s="35">
        <f t="shared" si="10"/>
        <v>0</v>
      </c>
      <c r="BK20" s="35">
        <f t="shared" si="10"/>
        <v>0</v>
      </c>
      <c r="BL20" s="36">
        <f t="shared" si="10"/>
        <v>0</v>
      </c>
      <c r="BM20" s="35">
        <f t="shared" si="10"/>
        <v>0</v>
      </c>
      <c r="BN20" s="35">
        <f t="shared" si="10"/>
        <v>0</v>
      </c>
      <c r="BO20" s="35">
        <f t="shared" si="10"/>
        <v>0</v>
      </c>
      <c r="BP20" s="35">
        <f t="shared" si="10"/>
        <v>0</v>
      </c>
      <c r="BQ20" s="35">
        <f t="shared" si="10"/>
        <v>0</v>
      </c>
      <c r="BR20" s="89">
        <f t="shared" ref="BR20:CZ20" si="11">SUM(BR17:BR19)</f>
        <v>0</v>
      </c>
      <c r="BS20" s="45">
        <f t="shared" si="11"/>
        <v>-350</v>
      </c>
      <c r="BT20" s="35">
        <f t="shared" si="11"/>
        <v>0</v>
      </c>
      <c r="BU20" s="35">
        <f t="shared" si="11"/>
        <v>0</v>
      </c>
      <c r="BV20" s="35">
        <f t="shared" si="11"/>
        <v>0</v>
      </c>
      <c r="BW20" s="35">
        <f t="shared" si="11"/>
        <v>0</v>
      </c>
      <c r="BX20" s="35">
        <f t="shared" si="11"/>
        <v>0</v>
      </c>
      <c r="BY20" s="35">
        <f t="shared" si="11"/>
        <v>0</v>
      </c>
      <c r="BZ20" s="35">
        <f t="shared" si="11"/>
        <v>0</v>
      </c>
      <c r="CA20" s="35">
        <f t="shared" si="11"/>
        <v>0</v>
      </c>
      <c r="CB20" s="35">
        <f t="shared" si="11"/>
        <v>0</v>
      </c>
      <c r="CC20" s="35">
        <f t="shared" si="11"/>
        <v>0</v>
      </c>
      <c r="CD20" s="35">
        <f t="shared" si="11"/>
        <v>0</v>
      </c>
      <c r="CE20" s="35">
        <f t="shared" si="11"/>
        <v>0</v>
      </c>
      <c r="CF20" s="35">
        <f t="shared" si="11"/>
        <v>0</v>
      </c>
      <c r="CG20" s="35">
        <f t="shared" si="11"/>
        <v>0</v>
      </c>
      <c r="CH20" s="35">
        <f t="shared" si="11"/>
        <v>0</v>
      </c>
      <c r="CI20" s="35">
        <f t="shared" si="11"/>
        <v>0</v>
      </c>
      <c r="CJ20" s="35">
        <f t="shared" si="11"/>
        <v>0</v>
      </c>
      <c r="CK20" s="35">
        <f t="shared" si="11"/>
        <v>0</v>
      </c>
      <c r="CL20" s="35">
        <f t="shared" si="11"/>
        <v>0</v>
      </c>
      <c r="CM20" s="35">
        <f t="shared" si="11"/>
        <v>0</v>
      </c>
      <c r="CN20" s="35">
        <f t="shared" si="11"/>
        <v>0</v>
      </c>
      <c r="CO20" s="35">
        <f t="shared" si="11"/>
        <v>0</v>
      </c>
      <c r="CP20" s="35">
        <f t="shared" si="11"/>
        <v>0</v>
      </c>
      <c r="CQ20" s="35">
        <f t="shared" si="11"/>
        <v>0</v>
      </c>
      <c r="CR20" s="35">
        <f t="shared" si="11"/>
        <v>0</v>
      </c>
      <c r="CS20" s="35">
        <f t="shared" si="11"/>
        <v>0</v>
      </c>
      <c r="CT20" s="35">
        <f t="shared" si="11"/>
        <v>0</v>
      </c>
      <c r="CU20" s="35">
        <f t="shared" si="11"/>
        <v>0</v>
      </c>
      <c r="CV20" s="35">
        <f t="shared" si="11"/>
        <v>0</v>
      </c>
      <c r="CW20" s="35">
        <f t="shared" si="11"/>
        <v>0</v>
      </c>
      <c r="CX20" s="35">
        <f t="shared" si="11"/>
        <v>0</v>
      </c>
      <c r="CY20" s="35">
        <f t="shared" si="11"/>
        <v>0</v>
      </c>
      <c r="CZ20" s="36">
        <f t="shared" si="11"/>
        <v>0</v>
      </c>
    </row>
    <row r="21" spans="3:104" x14ac:dyDescent="0.25">
      <c r="C21" s="11"/>
      <c r="D21" s="9"/>
      <c r="E21" s="9"/>
      <c r="F21" s="9"/>
      <c r="G21" s="9"/>
      <c r="H21" s="9"/>
      <c r="I21" s="9"/>
      <c r="J21" s="9"/>
      <c r="K21" s="9"/>
      <c r="L21" s="9"/>
      <c r="M21" s="9"/>
      <c r="N21" s="10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10"/>
      <c r="BM21" s="9"/>
      <c r="BN21" s="9"/>
      <c r="BO21" s="9"/>
      <c r="BP21" s="9"/>
      <c r="BQ21" s="9"/>
      <c r="BR21" s="11"/>
      <c r="BS21" s="46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10"/>
    </row>
    <row r="22" spans="3:104" x14ac:dyDescent="0.25">
      <c r="C22" s="13" t="s">
        <v>9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10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10"/>
      <c r="BM22" s="9"/>
      <c r="BN22" s="9"/>
      <c r="BO22" s="9"/>
      <c r="BP22" s="9"/>
      <c r="BQ22" s="9"/>
      <c r="BR22" s="11"/>
      <c r="BS22" s="46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10"/>
    </row>
    <row r="23" spans="3:104" x14ac:dyDescent="0.25">
      <c r="C23" s="11" t="s">
        <v>19</v>
      </c>
      <c r="D23" s="9"/>
      <c r="E23" s="37">
        <f>IF(AND(E$15&gt;($D$11+$D$12), E$15&lt;=SUM($D$11,$D$12,$J$12)),$D$5*$J$9*365.25*24,0)</f>
        <v>0</v>
      </c>
      <c r="F23" s="37">
        <f t="shared" ref="F23:AK23" si="12">IF(AND(F$15&gt;($D$11+$D$12), F$15&lt;=SUM($D$11,$D$12,$J$12)),$D$5*$J$9*365.25*24/1000000,0)</f>
        <v>0</v>
      </c>
      <c r="G23" s="37">
        <f t="shared" si="12"/>
        <v>0</v>
      </c>
      <c r="H23" s="37">
        <f t="shared" si="12"/>
        <v>0</v>
      </c>
      <c r="I23" s="37">
        <f t="shared" si="12"/>
        <v>0</v>
      </c>
      <c r="J23" s="37">
        <f t="shared" si="12"/>
        <v>0</v>
      </c>
      <c r="K23" s="37">
        <f t="shared" si="12"/>
        <v>0</v>
      </c>
      <c r="L23" s="37">
        <f t="shared" si="12"/>
        <v>7.8894000000000002</v>
      </c>
      <c r="M23" s="37">
        <f t="shared" si="12"/>
        <v>7.8894000000000002</v>
      </c>
      <c r="N23" s="38">
        <f t="shared" si="12"/>
        <v>7.8894000000000002</v>
      </c>
      <c r="O23" s="37">
        <f t="shared" si="12"/>
        <v>7.8894000000000002</v>
      </c>
      <c r="P23" s="37">
        <f t="shared" si="12"/>
        <v>7.8894000000000002</v>
      </c>
      <c r="Q23" s="37">
        <f t="shared" si="12"/>
        <v>7.8894000000000002</v>
      </c>
      <c r="R23" s="37">
        <f t="shared" si="12"/>
        <v>7.8894000000000002</v>
      </c>
      <c r="S23" s="37">
        <f t="shared" si="12"/>
        <v>7.8894000000000002</v>
      </c>
      <c r="T23" s="37">
        <f t="shared" si="12"/>
        <v>7.8894000000000002</v>
      </c>
      <c r="U23" s="37">
        <f t="shared" si="12"/>
        <v>7.8894000000000002</v>
      </c>
      <c r="V23" s="37">
        <f t="shared" si="12"/>
        <v>7.8894000000000002</v>
      </c>
      <c r="W23" s="37">
        <f t="shared" si="12"/>
        <v>7.8894000000000002</v>
      </c>
      <c r="X23" s="37">
        <f t="shared" si="12"/>
        <v>7.8894000000000002</v>
      </c>
      <c r="Y23" s="37">
        <f t="shared" si="12"/>
        <v>7.8894000000000002</v>
      </c>
      <c r="Z23" s="37">
        <f t="shared" si="12"/>
        <v>7.8894000000000002</v>
      </c>
      <c r="AA23" s="37">
        <f t="shared" si="12"/>
        <v>7.8894000000000002</v>
      </c>
      <c r="AB23" s="37">
        <f t="shared" si="12"/>
        <v>7.8894000000000002</v>
      </c>
      <c r="AC23" s="37">
        <f t="shared" si="12"/>
        <v>7.8894000000000002</v>
      </c>
      <c r="AD23" s="37">
        <f t="shared" si="12"/>
        <v>7.8894000000000002</v>
      </c>
      <c r="AE23" s="37">
        <f t="shared" si="12"/>
        <v>7.8894000000000002</v>
      </c>
      <c r="AF23" s="37">
        <f t="shared" si="12"/>
        <v>7.8894000000000002</v>
      </c>
      <c r="AG23" s="37">
        <f t="shared" si="12"/>
        <v>7.8894000000000002</v>
      </c>
      <c r="AH23" s="37">
        <f t="shared" si="12"/>
        <v>7.8894000000000002</v>
      </c>
      <c r="AI23" s="37">
        <f t="shared" si="12"/>
        <v>7.8894000000000002</v>
      </c>
      <c r="AJ23" s="37">
        <f t="shared" si="12"/>
        <v>7.8894000000000002</v>
      </c>
      <c r="AK23" s="37">
        <f t="shared" si="12"/>
        <v>7.8894000000000002</v>
      </c>
      <c r="AL23" s="37">
        <f t="shared" ref="AL23:BQ23" si="13">IF(AND(AL$15&gt;($D$11+$D$12), AL$15&lt;=SUM($D$11,$D$12,$J$12)),$D$5*$J$9*365.25*24/1000000,0)</f>
        <v>7.8894000000000002</v>
      </c>
      <c r="AM23" s="37">
        <f t="shared" si="13"/>
        <v>7.8894000000000002</v>
      </c>
      <c r="AN23" s="37">
        <f t="shared" si="13"/>
        <v>7.8894000000000002</v>
      </c>
      <c r="AO23" s="37">
        <f t="shared" si="13"/>
        <v>7.8894000000000002</v>
      </c>
      <c r="AP23" s="37">
        <f t="shared" si="13"/>
        <v>7.8894000000000002</v>
      </c>
      <c r="AQ23" s="37">
        <f t="shared" si="13"/>
        <v>7.8894000000000002</v>
      </c>
      <c r="AR23" s="37">
        <f t="shared" si="13"/>
        <v>7.8894000000000002</v>
      </c>
      <c r="AS23" s="37">
        <f t="shared" si="13"/>
        <v>7.8894000000000002</v>
      </c>
      <c r="AT23" s="37">
        <f t="shared" si="13"/>
        <v>7.8894000000000002</v>
      </c>
      <c r="AU23" s="37">
        <f t="shared" si="13"/>
        <v>7.8894000000000002</v>
      </c>
      <c r="AV23" s="37">
        <f t="shared" si="13"/>
        <v>7.8894000000000002</v>
      </c>
      <c r="AW23" s="37">
        <f t="shared" si="13"/>
        <v>7.8894000000000002</v>
      </c>
      <c r="AX23" s="37">
        <f t="shared" si="13"/>
        <v>7.8894000000000002</v>
      </c>
      <c r="AY23" s="37">
        <f t="shared" si="13"/>
        <v>7.8894000000000002</v>
      </c>
      <c r="AZ23" s="37">
        <f t="shared" si="13"/>
        <v>7.8894000000000002</v>
      </c>
      <c r="BA23" s="37">
        <f t="shared" si="13"/>
        <v>7.8894000000000002</v>
      </c>
      <c r="BB23" s="37">
        <f t="shared" si="13"/>
        <v>7.8894000000000002</v>
      </c>
      <c r="BC23" s="37">
        <f t="shared" si="13"/>
        <v>7.8894000000000002</v>
      </c>
      <c r="BD23" s="37">
        <f t="shared" si="13"/>
        <v>7.8894000000000002</v>
      </c>
      <c r="BE23" s="37">
        <f t="shared" si="13"/>
        <v>7.8894000000000002</v>
      </c>
      <c r="BF23" s="37">
        <f t="shared" si="13"/>
        <v>7.8894000000000002</v>
      </c>
      <c r="BG23" s="37">
        <f t="shared" si="13"/>
        <v>7.8894000000000002</v>
      </c>
      <c r="BH23" s="37">
        <f t="shared" si="13"/>
        <v>7.8894000000000002</v>
      </c>
      <c r="BI23" s="37">
        <f t="shared" si="13"/>
        <v>7.8894000000000002</v>
      </c>
      <c r="BJ23" s="37">
        <f t="shared" si="13"/>
        <v>7.8894000000000002</v>
      </c>
      <c r="BK23" s="37">
        <f t="shared" si="13"/>
        <v>7.8894000000000002</v>
      </c>
      <c r="BL23" s="38">
        <f t="shared" si="13"/>
        <v>7.8894000000000002</v>
      </c>
      <c r="BM23" s="37">
        <f t="shared" si="13"/>
        <v>7.8894000000000002</v>
      </c>
      <c r="BN23" s="37">
        <f t="shared" si="13"/>
        <v>7.8894000000000002</v>
      </c>
      <c r="BO23" s="37">
        <f t="shared" si="13"/>
        <v>7.8894000000000002</v>
      </c>
      <c r="BP23" s="37">
        <f t="shared" si="13"/>
        <v>7.8894000000000002</v>
      </c>
      <c r="BQ23" s="37">
        <f t="shared" si="13"/>
        <v>7.8894000000000002</v>
      </c>
      <c r="BR23" s="90">
        <f t="shared" ref="BR23:CZ23" si="14">IF(AND(BR$15&gt;($D$11+$D$12), BR$15&lt;=SUM($D$11,$D$12,$J$12)),$D$5*$J$9*365.25*24/1000000,0)</f>
        <v>7.8894000000000002</v>
      </c>
      <c r="BS23" s="47">
        <f t="shared" si="14"/>
        <v>7.8894000000000002</v>
      </c>
      <c r="BT23" s="37">
        <f t="shared" si="14"/>
        <v>0</v>
      </c>
      <c r="BU23" s="37">
        <f t="shared" si="14"/>
        <v>0</v>
      </c>
      <c r="BV23" s="37">
        <f t="shared" si="14"/>
        <v>0</v>
      </c>
      <c r="BW23" s="37">
        <f t="shared" si="14"/>
        <v>0</v>
      </c>
      <c r="BX23" s="37">
        <f t="shared" si="14"/>
        <v>0</v>
      </c>
      <c r="BY23" s="37">
        <f t="shared" si="14"/>
        <v>0</v>
      </c>
      <c r="BZ23" s="37">
        <f t="shared" si="14"/>
        <v>0</v>
      </c>
      <c r="CA23" s="37">
        <f t="shared" si="14"/>
        <v>0</v>
      </c>
      <c r="CB23" s="37">
        <f t="shared" si="14"/>
        <v>0</v>
      </c>
      <c r="CC23" s="37">
        <f t="shared" si="14"/>
        <v>0</v>
      </c>
      <c r="CD23" s="37">
        <f t="shared" si="14"/>
        <v>0</v>
      </c>
      <c r="CE23" s="37">
        <f t="shared" si="14"/>
        <v>0</v>
      </c>
      <c r="CF23" s="37">
        <f t="shared" si="14"/>
        <v>0</v>
      </c>
      <c r="CG23" s="37">
        <f t="shared" si="14"/>
        <v>0</v>
      </c>
      <c r="CH23" s="37">
        <f t="shared" si="14"/>
        <v>0</v>
      </c>
      <c r="CI23" s="37">
        <f t="shared" si="14"/>
        <v>0</v>
      </c>
      <c r="CJ23" s="37">
        <f t="shared" si="14"/>
        <v>0</v>
      </c>
      <c r="CK23" s="37">
        <f t="shared" si="14"/>
        <v>0</v>
      </c>
      <c r="CL23" s="37">
        <f t="shared" si="14"/>
        <v>0</v>
      </c>
      <c r="CM23" s="37">
        <f t="shared" si="14"/>
        <v>0</v>
      </c>
      <c r="CN23" s="37">
        <f t="shared" si="14"/>
        <v>0</v>
      </c>
      <c r="CO23" s="37">
        <f t="shared" si="14"/>
        <v>0</v>
      </c>
      <c r="CP23" s="37">
        <f t="shared" si="14"/>
        <v>0</v>
      </c>
      <c r="CQ23" s="37">
        <f t="shared" si="14"/>
        <v>0</v>
      </c>
      <c r="CR23" s="37">
        <f t="shared" si="14"/>
        <v>0</v>
      </c>
      <c r="CS23" s="37">
        <f t="shared" si="14"/>
        <v>0</v>
      </c>
      <c r="CT23" s="37">
        <f t="shared" si="14"/>
        <v>0</v>
      </c>
      <c r="CU23" s="37">
        <f t="shared" si="14"/>
        <v>0</v>
      </c>
      <c r="CV23" s="37">
        <f t="shared" si="14"/>
        <v>0</v>
      </c>
      <c r="CW23" s="37">
        <f t="shared" si="14"/>
        <v>0</v>
      </c>
      <c r="CX23" s="37">
        <f t="shared" si="14"/>
        <v>0</v>
      </c>
      <c r="CY23" s="37">
        <f t="shared" si="14"/>
        <v>0</v>
      </c>
      <c r="CZ23" s="38">
        <f t="shared" si="14"/>
        <v>0</v>
      </c>
    </row>
    <row r="24" spans="3:104" x14ac:dyDescent="0.25">
      <c r="C24" s="27" t="s">
        <v>22</v>
      </c>
      <c r="D24" s="9"/>
      <c r="E24" s="30">
        <f t="shared" ref="E24:AJ24" si="15">E$23*$J$8</f>
        <v>0</v>
      </c>
      <c r="F24" s="30">
        <f t="shared" si="15"/>
        <v>0</v>
      </c>
      <c r="G24" s="30">
        <f t="shared" si="15"/>
        <v>0</v>
      </c>
      <c r="H24" s="30">
        <f t="shared" si="15"/>
        <v>0</v>
      </c>
      <c r="I24" s="30">
        <f t="shared" si="15"/>
        <v>0</v>
      </c>
      <c r="J24" s="30">
        <f t="shared" si="15"/>
        <v>0</v>
      </c>
      <c r="K24" s="30">
        <f t="shared" si="15"/>
        <v>0</v>
      </c>
      <c r="L24" s="30">
        <f t="shared" si="15"/>
        <v>631.15200000000004</v>
      </c>
      <c r="M24" s="30">
        <f t="shared" si="15"/>
        <v>631.15200000000004</v>
      </c>
      <c r="N24" s="31">
        <f t="shared" si="15"/>
        <v>631.15200000000004</v>
      </c>
      <c r="O24" s="30">
        <f t="shared" si="15"/>
        <v>631.15200000000004</v>
      </c>
      <c r="P24" s="30">
        <f t="shared" si="15"/>
        <v>631.15200000000004</v>
      </c>
      <c r="Q24" s="30">
        <f t="shared" si="15"/>
        <v>631.15200000000004</v>
      </c>
      <c r="R24" s="30">
        <f t="shared" si="15"/>
        <v>631.15200000000004</v>
      </c>
      <c r="S24" s="30">
        <f t="shared" si="15"/>
        <v>631.15200000000004</v>
      </c>
      <c r="T24" s="30">
        <f t="shared" si="15"/>
        <v>631.15200000000004</v>
      </c>
      <c r="U24" s="30">
        <f t="shared" si="15"/>
        <v>631.15200000000004</v>
      </c>
      <c r="V24" s="30">
        <f t="shared" si="15"/>
        <v>631.15200000000004</v>
      </c>
      <c r="W24" s="30">
        <f t="shared" si="15"/>
        <v>631.15200000000004</v>
      </c>
      <c r="X24" s="30">
        <f t="shared" si="15"/>
        <v>631.15200000000004</v>
      </c>
      <c r="Y24" s="30">
        <f t="shared" si="15"/>
        <v>631.15200000000004</v>
      </c>
      <c r="Z24" s="30">
        <f t="shared" si="15"/>
        <v>631.15200000000004</v>
      </c>
      <c r="AA24" s="30">
        <f t="shared" si="15"/>
        <v>631.15200000000004</v>
      </c>
      <c r="AB24" s="30">
        <f t="shared" si="15"/>
        <v>631.15200000000004</v>
      </c>
      <c r="AC24" s="30">
        <f t="shared" si="15"/>
        <v>631.15200000000004</v>
      </c>
      <c r="AD24" s="30">
        <f t="shared" si="15"/>
        <v>631.15200000000004</v>
      </c>
      <c r="AE24" s="30">
        <f t="shared" si="15"/>
        <v>631.15200000000004</v>
      </c>
      <c r="AF24" s="30">
        <f t="shared" si="15"/>
        <v>631.15200000000004</v>
      </c>
      <c r="AG24" s="30">
        <f t="shared" si="15"/>
        <v>631.15200000000004</v>
      </c>
      <c r="AH24" s="30">
        <f t="shared" si="15"/>
        <v>631.15200000000004</v>
      </c>
      <c r="AI24" s="30">
        <f t="shared" si="15"/>
        <v>631.15200000000004</v>
      </c>
      <c r="AJ24" s="30">
        <f t="shared" si="15"/>
        <v>631.15200000000004</v>
      </c>
      <c r="AK24" s="30">
        <f t="shared" ref="AK24:BP24" si="16">AK$23*$J$8</f>
        <v>631.15200000000004</v>
      </c>
      <c r="AL24" s="30">
        <f t="shared" si="16"/>
        <v>631.15200000000004</v>
      </c>
      <c r="AM24" s="30">
        <f t="shared" si="16"/>
        <v>631.15200000000004</v>
      </c>
      <c r="AN24" s="30">
        <f t="shared" si="16"/>
        <v>631.15200000000004</v>
      </c>
      <c r="AO24" s="30">
        <f t="shared" si="16"/>
        <v>631.15200000000004</v>
      </c>
      <c r="AP24" s="30">
        <f t="shared" si="16"/>
        <v>631.15200000000004</v>
      </c>
      <c r="AQ24" s="30">
        <f t="shared" si="16"/>
        <v>631.15200000000004</v>
      </c>
      <c r="AR24" s="30">
        <f t="shared" si="16"/>
        <v>631.15200000000004</v>
      </c>
      <c r="AS24" s="30">
        <f t="shared" si="16"/>
        <v>631.15200000000004</v>
      </c>
      <c r="AT24" s="30">
        <f t="shared" si="16"/>
        <v>631.15200000000004</v>
      </c>
      <c r="AU24" s="30">
        <f t="shared" si="16"/>
        <v>631.15200000000004</v>
      </c>
      <c r="AV24" s="30">
        <f t="shared" si="16"/>
        <v>631.15200000000004</v>
      </c>
      <c r="AW24" s="30">
        <f t="shared" si="16"/>
        <v>631.15200000000004</v>
      </c>
      <c r="AX24" s="30">
        <f t="shared" si="16"/>
        <v>631.15200000000004</v>
      </c>
      <c r="AY24" s="30">
        <f t="shared" si="16"/>
        <v>631.15200000000004</v>
      </c>
      <c r="AZ24" s="30">
        <f t="shared" si="16"/>
        <v>631.15200000000004</v>
      </c>
      <c r="BA24" s="30">
        <f t="shared" si="16"/>
        <v>631.15200000000004</v>
      </c>
      <c r="BB24" s="30">
        <f t="shared" si="16"/>
        <v>631.15200000000004</v>
      </c>
      <c r="BC24" s="30">
        <f t="shared" si="16"/>
        <v>631.15200000000004</v>
      </c>
      <c r="BD24" s="30">
        <f t="shared" si="16"/>
        <v>631.15200000000004</v>
      </c>
      <c r="BE24" s="30">
        <f t="shared" si="16"/>
        <v>631.15200000000004</v>
      </c>
      <c r="BF24" s="30">
        <f t="shared" si="16"/>
        <v>631.15200000000004</v>
      </c>
      <c r="BG24" s="30">
        <f t="shared" si="16"/>
        <v>631.15200000000004</v>
      </c>
      <c r="BH24" s="30">
        <f t="shared" si="16"/>
        <v>631.15200000000004</v>
      </c>
      <c r="BI24" s="30">
        <f t="shared" si="16"/>
        <v>631.15200000000004</v>
      </c>
      <c r="BJ24" s="30">
        <f t="shared" si="16"/>
        <v>631.15200000000004</v>
      </c>
      <c r="BK24" s="30">
        <f t="shared" si="16"/>
        <v>631.15200000000004</v>
      </c>
      <c r="BL24" s="31">
        <f t="shared" si="16"/>
        <v>631.15200000000004</v>
      </c>
      <c r="BM24" s="30">
        <f t="shared" si="16"/>
        <v>631.15200000000004</v>
      </c>
      <c r="BN24" s="30">
        <f t="shared" si="16"/>
        <v>631.15200000000004</v>
      </c>
      <c r="BO24" s="30">
        <f t="shared" si="16"/>
        <v>631.15200000000004</v>
      </c>
      <c r="BP24" s="30">
        <f t="shared" si="16"/>
        <v>631.15200000000004</v>
      </c>
      <c r="BQ24" s="30">
        <f t="shared" ref="BQ24:CZ24" si="17">BQ$23*$J$8</f>
        <v>631.15200000000004</v>
      </c>
      <c r="BR24" s="48">
        <f t="shared" si="17"/>
        <v>631.15200000000004</v>
      </c>
      <c r="BS24" s="43">
        <f t="shared" si="17"/>
        <v>631.15200000000004</v>
      </c>
      <c r="BT24" s="30">
        <f t="shared" si="17"/>
        <v>0</v>
      </c>
      <c r="BU24" s="30">
        <f t="shared" si="17"/>
        <v>0</v>
      </c>
      <c r="BV24" s="30">
        <f t="shared" si="17"/>
        <v>0</v>
      </c>
      <c r="BW24" s="30">
        <f t="shared" si="17"/>
        <v>0</v>
      </c>
      <c r="BX24" s="30">
        <f t="shared" si="17"/>
        <v>0</v>
      </c>
      <c r="BY24" s="30">
        <f t="shared" si="17"/>
        <v>0</v>
      </c>
      <c r="BZ24" s="30">
        <f t="shared" si="17"/>
        <v>0</v>
      </c>
      <c r="CA24" s="30">
        <f t="shared" si="17"/>
        <v>0</v>
      </c>
      <c r="CB24" s="30">
        <f t="shared" si="17"/>
        <v>0</v>
      </c>
      <c r="CC24" s="30">
        <f t="shared" si="17"/>
        <v>0</v>
      </c>
      <c r="CD24" s="30">
        <f t="shared" si="17"/>
        <v>0</v>
      </c>
      <c r="CE24" s="30">
        <f t="shared" si="17"/>
        <v>0</v>
      </c>
      <c r="CF24" s="30">
        <f t="shared" si="17"/>
        <v>0</v>
      </c>
      <c r="CG24" s="30">
        <f t="shared" si="17"/>
        <v>0</v>
      </c>
      <c r="CH24" s="30">
        <f t="shared" si="17"/>
        <v>0</v>
      </c>
      <c r="CI24" s="30">
        <f t="shared" si="17"/>
        <v>0</v>
      </c>
      <c r="CJ24" s="30">
        <f t="shared" si="17"/>
        <v>0</v>
      </c>
      <c r="CK24" s="30">
        <f t="shared" si="17"/>
        <v>0</v>
      </c>
      <c r="CL24" s="30">
        <f t="shared" si="17"/>
        <v>0</v>
      </c>
      <c r="CM24" s="30">
        <f t="shared" si="17"/>
        <v>0</v>
      </c>
      <c r="CN24" s="30">
        <f t="shared" si="17"/>
        <v>0</v>
      </c>
      <c r="CO24" s="30">
        <f t="shared" si="17"/>
        <v>0</v>
      </c>
      <c r="CP24" s="30">
        <f t="shared" si="17"/>
        <v>0</v>
      </c>
      <c r="CQ24" s="30">
        <f t="shared" si="17"/>
        <v>0</v>
      </c>
      <c r="CR24" s="30">
        <f t="shared" si="17"/>
        <v>0</v>
      </c>
      <c r="CS24" s="30">
        <f t="shared" si="17"/>
        <v>0</v>
      </c>
      <c r="CT24" s="30">
        <f t="shared" si="17"/>
        <v>0</v>
      </c>
      <c r="CU24" s="30">
        <f t="shared" si="17"/>
        <v>0</v>
      </c>
      <c r="CV24" s="30">
        <f t="shared" si="17"/>
        <v>0</v>
      </c>
      <c r="CW24" s="30">
        <f t="shared" si="17"/>
        <v>0</v>
      </c>
      <c r="CX24" s="30">
        <f t="shared" si="17"/>
        <v>0</v>
      </c>
      <c r="CY24" s="30">
        <f t="shared" si="17"/>
        <v>0</v>
      </c>
      <c r="CZ24" s="31">
        <f t="shared" si="17"/>
        <v>0</v>
      </c>
    </row>
    <row r="25" spans="3:104" x14ac:dyDescent="0.25">
      <c r="C25" s="27" t="s">
        <v>23</v>
      </c>
      <c r="D25" s="9"/>
      <c r="E25" s="30">
        <f t="shared" ref="E25:AJ25" si="18">E$23*-$J$10</f>
        <v>0</v>
      </c>
      <c r="F25" s="30">
        <f t="shared" si="18"/>
        <v>0</v>
      </c>
      <c r="G25" s="30">
        <f t="shared" si="18"/>
        <v>0</v>
      </c>
      <c r="H25" s="30">
        <f t="shared" si="18"/>
        <v>0</v>
      </c>
      <c r="I25" s="30">
        <f t="shared" si="18"/>
        <v>0</v>
      </c>
      <c r="J25" s="30">
        <f t="shared" si="18"/>
        <v>0</v>
      </c>
      <c r="K25" s="30">
        <f t="shared" si="18"/>
        <v>0</v>
      </c>
      <c r="L25" s="30">
        <f t="shared" si="18"/>
        <v>-60.748380000000004</v>
      </c>
      <c r="M25" s="30">
        <f t="shared" si="18"/>
        <v>-60.748380000000004</v>
      </c>
      <c r="N25" s="31">
        <f t="shared" si="18"/>
        <v>-60.748380000000004</v>
      </c>
      <c r="O25" s="30">
        <f t="shared" si="18"/>
        <v>-60.748380000000004</v>
      </c>
      <c r="P25" s="30">
        <f t="shared" si="18"/>
        <v>-60.748380000000004</v>
      </c>
      <c r="Q25" s="30">
        <f t="shared" si="18"/>
        <v>-60.748380000000004</v>
      </c>
      <c r="R25" s="30">
        <f t="shared" si="18"/>
        <v>-60.748380000000004</v>
      </c>
      <c r="S25" s="30">
        <f t="shared" si="18"/>
        <v>-60.748380000000004</v>
      </c>
      <c r="T25" s="30">
        <f t="shared" si="18"/>
        <v>-60.748380000000004</v>
      </c>
      <c r="U25" s="30">
        <f t="shared" si="18"/>
        <v>-60.748380000000004</v>
      </c>
      <c r="V25" s="30">
        <f t="shared" si="18"/>
        <v>-60.748380000000004</v>
      </c>
      <c r="W25" s="30">
        <f t="shared" si="18"/>
        <v>-60.748380000000004</v>
      </c>
      <c r="X25" s="30">
        <f t="shared" si="18"/>
        <v>-60.748380000000004</v>
      </c>
      <c r="Y25" s="30">
        <f t="shared" si="18"/>
        <v>-60.748380000000004</v>
      </c>
      <c r="Z25" s="30">
        <f t="shared" si="18"/>
        <v>-60.748380000000004</v>
      </c>
      <c r="AA25" s="30">
        <f t="shared" si="18"/>
        <v>-60.748380000000004</v>
      </c>
      <c r="AB25" s="30">
        <f t="shared" si="18"/>
        <v>-60.748380000000004</v>
      </c>
      <c r="AC25" s="30">
        <f t="shared" si="18"/>
        <v>-60.748380000000004</v>
      </c>
      <c r="AD25" s="30">
        <f t="shared" si="18"/>
        <v>-60.748380000000004</v>
      </c>
      <c r="AE25" s="30">
        <f t="shared" si="18"/>
        <v>-60.748380000000004</v>
      </c>
      <c r="AF25" s="30">
        <f t="shared" si="18"/>
        <v>-60.748380000000004</v>
      </c>
      <c r="AG25" s="30">
        <f t="shared" si="18"/>
        <v>-60.748380000000004</v>
      </c>
      <c r="AH25" s="30">
        <f t="shared" si="18"/>
        <v>-60.748380000000004</v>
      </c>
      <c r="AI25" s="30">
        <f t="shared" si="18"/>
        <v>-60.748380000000004</v>
      </c>
      <c r="AJ25" s="30">
        <f t="shared" si="18"/>
        <v>-60.748380000000004</v>
      </c>
      <c r="AK25" s="30">
        <f t="shared" ref="AK25:BP25" si="19">AK$23*-$J$10</f>
        <v>-60.748380000000004</v>
      </c>
      <c r="AL25" s="30">
        <f t="shared" si="19"/>
        <v>-60.748380000000004</v>
      </c>
      <c r="AM25" s="30">
        <f t="shared" si="19"/>
        <v>-60.748380000000004</v>
      </c>
      <c r="AN25" s="30">
        <f t="shared" si="19"/>
        <v>-60.748380000000004</v>
      </c>
      <c r="AO25" s="30">
        <f t="shared" si="19"/>
        <v>-60.748380000000004</v>
      </c>
      <c r="AP25" s="30">
        <f t="shared" si="19"/>
        <v>-60.748380000000004</v>
      </c>
      <c r="AQ25" s="30">
        <f t="shared" si="19"/>
        <v>-60.748380000000004</v>
      </c>
      <c r="AR25" s="30">
        <f t="shared" si="19"/>
        <v>-60.748380000000004</v>
      </c>
      <c r="AS25" s="30">
        <f t="shared" si="19"/>
        <v>-60.748380000000004</v>
      </c>
      <c r="AT25" s="30">
        <f t="shared" si="19"/>
        <v>-60.748380000000004</v>
      </c>
      <c r="AU25" s="30">
        <f t="shared" si="19"/>
        <v>-60.748380000000004</v>
      </c>
      <c r="AV25" s="30">
        <f t="shared" si="19"/>
        <v>-60.748380000000004</v>
      </c>
      <c r="AW25" s="30">
        <f t="shared" si="19"/>
        <v>-60.748380000000004</v>
      </c>
      <c r="AX25" s="30">
        <f t="shared" si="19"/>
        <v>-60.748380000000004</v>
      </c>
      <c r="AY25" s="30">
        <f t="shared" si="19"/>
        <v>-60.748380000000004</v>
      </c>
      <c r="AZ25" s="30">
        <f t="shared" si="19"/>
        <v>-60.748380000000004</v>
      </c>
      <c r="BA25" s="30">
        <f t="shared" si="19"/>
        <v>-60.748380000000004</v>
      </c>
      <c r="BB25" s="30">
        <f t="shared" si="19"/>
        <v>-60.748380000000004</v>
      </c>
      <c r="BC25" s="30">
        <f t="shared" si="19"/>
        <v>-60.748380000000004</v>
      </c>
      <c r="BD25" s="30">
        <f t="shared" si="19"/>
        <v>-60.748380000000004</v>
      </c>
      <c r="BE25" s="30">
        <f t="shared" si="19"/>
        <v>-60.748380000000004</v>
      </c>
      <c r="BF25" s="30">
        <f t="shared" si="19"/>
        <v>-60.748380000000004</v>
      </c>
      <c r="BG25" s="30">
        <f t="shared" si="19"/>
        <v>-60.748380000000004</v>
      </c>
      <c r="BH25" s="30">
        <f t="shared" si="19"/>
        <v>-60.748380000000004</v>
      </c>
      <c r="BI25" s="30">
        <f t="shared" si="19"/>
        <v>-60.748380000000004</v>
      </c>
      <c r="BJ25" s="30">
        <f t="shared" si="19"/>
        <v>-60.748380000000004</v>
      </c>
      <c r="BK25" s="30">
        <f t="shared" si="19"/>
        <v>-60.748380000000004</v>
      </c>
      <c r="BL25" s="31">
        <f t="shared" si="19"/>
        <v>-60.748380000000004</v>
      </c>
      <c r="BM25" s="30">
        <f t="shared" si="19"/>
        <v>-60.748380000000004</v>
      </c>
      <c r="BN25" s="30">
        <f t="shared" si="19"/>
        <v>-60.748380000000004</v>
      </c>
      <c r="BO25" s="30">
        <f t="shared" si="19"/>
        <v>-60.748380000000004</v>
      </c>
      <c r="BP25" s="30">
        <f t="shared" si="19"/>
        <v>-60.748380000000004</v>
      </c>
      <c r="BQ25" s="30">
        <f t="shared" ref="BQ25:CZ25" si="20">BQ$23*-$J$10</f>
        <v>-60.748380000000004</v>
      </c>
      <c r="BR25" s="48">
        <f t="shared" si="20"/>
        <v>-60.748380000000004</v>
      </c>
      <c r="BS25" s="43">
        <f t="shared" si="20"/>
        <v>-60.748380000000004</v>
      </c>
      <c r="BT25" s="30">
        <f t="shared" si="20"/>
        <v>0</v>
      </c>
      <c r="BU25" s="30">
        <f t="shared" si="20"/>
        <v>0</v>
      </c>
      <c r="BV25" s="30">
        <f t="shared" si="20"/>
        <v>0</v>
      </c>
      <c r="BW25" s="30">
        <f t="shared" si="20"/>
        <v>0</v>
      </c>
      <c r="BX25" s="30">
        <f t="shared" si="20"/>
        <v>0</v>
      </c>
      <c r="BY25" s="30">
        <f t="shared" si="20"/>
        <v>0</v>
      </c>
      <c r="BZ25" s="30">
        <f t="shared" si="20"/>
        <v>0</v>
      </c>
      <c r="CA25" s="30">
        <f t="shared" si="20"/>
        <v>0</v>
      </c>
      <c r="CB25" s="30">
        <f t="shared" si="20"/>
        <v>0</v>
      </c>
      <c r="CC25" s="30">
        <f t="shared" si="20"/>
        <v>0</v>
      </c>
      <c r="CD25" s="30">
        <f t="shared" si="20"/>
        <v>0</v>
      </c>
      <c r="CE25" s="30">
        <f t="shared" si="20"/>
        <v>0</v>
      </c>
      <c r="CF25" s="30">
        <f t="shared" si="20"/>
        <v>0</v>
      </c>
      <c r="CG25" s="30">
        <f t="shared" si="20"/>
        <v>0</v>
      </c>
      <c r="CH25" s="30">
        <f t="shared" si="20"/>
        <v>0</v>
      </c>
      <c r="CI25" s="30">
        <f t="shared" si="20"/>
        <v>0</v>
      </c>
      <c r="CJ25" s="30">
        <f t="shared" si="20"/>
        <v>0</v>
      </c>
      <c r="CK25" s="30">
        <f t="shared" si="20"/>
        <v>0</v>
      </c>
      <c r="CL25" s="30">
        <f t="shared" si="20"/>
        <v>0</v>
      </c>
      <c r="CM25" s="30">
        <f t="shared" si="20"/>
        <v>0</v>
      </c>
      <c r="CN25" s="30">
        <f t="shared" si="20"/>
        <v>0</v>
      </c>
      <c r="CO25" s="30">
        <f t="shared" si="20"/>
        <v>0</v>
      </c>
      <c r="CP25" s="30">
        <f t="shared" si="20"/>
        <v>0</v>
      </c>
      <c r="CQ25" s="30">
        <f t="shared" si="20"/>
        <v>0</v>
      </c>
      <c r="CR25" s="30">
        <f t="shared" si="20"/>
        <v>0</v>
      </c>
      <c r="CS25" s="30">
        <f t="shared" si="20"/>
        <v>0</v>
      </c>
      <c r="CT25" s="30">
        <f t="shared" si="20"/>
        <v>0</v>
      </c>
      <c r="CU25" s="30">
        <f t="shared" si="20"/>
        <v>0</v>
      </c>
      <c r="CV25" s="30">
        <f t="shared" si="20"/>
        <v>0</v>
      </c>
      <c r="CW25" s="30">
        <f t="shared" si="20"/>
        <v>0</v>
      </c>
      <c r="CX25" s="30">
        <f t="shared" si="20"/>
        <v>0</v>
      </c>
      <c r="CY25" s="30">
        <f t="shared" si="20"/>
        <v>0</v>
      </c>
      <c r="CZ25" s="31">
        <f t="shared" si="20"/>
        <v>0</v>
      </c>
    </row>
    <row r="26" spans="3:104" x14ac:dyDescent="0.25">
      <c r="C26" s="27" t="s">
        <v>24</v>
      </c>
      <c r="D26" s="9"/>
      <c r="E26" s="30">
        <f t="shared" ref="E26:AJ26" si="21">E$23*-$J$11</f>
        <v>0</v>
      </c>
      <c r="F26" s="30">
        <f t="shared" si="21"/>
        <v>0</v>
      </c>
      <c r="G26" s="30">
        <f t="shared" si="21"/>
        <v>0</v>
      </c>
      <c r="H26" s="30">
        <f t="shared" si="21"/>
        <v>0</v>
      </c>
      <c r="I26" s="30">
        <f t="shared" si="21"/>
        <v>0</v>
      </c>
      <c r="J26" s="30">
        <f t="shared" si="21"/>
        <v>0</v>
      </c>
      <c r="K26" s="30">
        <f t="shared" si="21"/>
        <v>0</v>
      </c>
      <c r="L26" s="30">
        <f t="shared" si="21"/>
        <v>-86.7834</v>
      </c>
      <c r="M26" s="30">
        <f t="shared" si="21"/>
        <v>-86.7834</v>
      </c>
      <c r="N26" s="31">
        <f t="shared" si="21"/>
        <v>-86.7834</v>
      </c>
      <c r="O26" s="30">
        <f t="shared" si="21"/>
        <v>-86.7834</v>
      </c>
      <c r="P26" s="30">
        <f t="shared" si="21"/>
        <v>-86.7834</v>
      </c>
      <c r="Q26" s="30">
        <f t="shared" si="21"/>
        <v>-86.7834</v>
      </c>
      <c r="R26" s="30">
        <f t="shared" si="21"/>
        <v>-86.7834</v>
      </c>
      <c r="S26" s="30">
        <f t="shared" si="21"/>
        <v>-86.7834</v>
      </c>
      <c r="T26" s="30">
        <f t="shared" si="21"/>
        <v>-86.7834</v>
      </c>
      <c r="U26" s="30">
        <f t="shared" si="21"/>
        <v>-86.7834</v>
      </c>
      <c r="V26" s="30">
        <f t="shared" si="21"/>
        <v>-86.7834</v>
      </c>
      <c r="W26" s="30">
        <f t="shared" si="21"/>
        <v>-86.7834</v>
      </c>
      <c r="X26" s="30">
        <f t="shared" si="21"/>
        <v>-86.7834</v>
      </c>
      <c r="Y26" s="30">
        <f t="shared" si="21"/>
        <v>-86.7834</v>
      </c>
      <c r="Z26" s="30">
        <f t="shared" si="21"/>
        <v>-86.7834</v>
      </c>
      <c r="AA26" s="30">
        <f t="shared" si="21"/>
        <v>-86.7834</v>
      </c>
      <c r="AB26" s="30">
        <f t="shared" si="21"/>
        <v>-86.7834</v>
      </c>
      <c r="AC26" s="30">
        <f t="shared" si="21"/>
        <v>-86.7834</v>
      </c>
      <c r="AD26" s="30">
        <f t="shared" si="21"/>
        <v>-86.7834</v>
      </c>
      <c r="AE26" s="30">
        <f t="shared" si="21"/>
        <v>-86.7834</v>
      </c>
      <c r="AF26" s="30">
        <f t="shared" si="21"/>
        <v>-86.7834</v>
      </c>
      <c r="AG26" s="30">
        <f t="shared" si="21"/>
        <v>-86.7834</v>
      </c>
      <c r="AH26" s="30">
        <f t="shared" si="21"/>
        <v>-86.7834</v>
      </c>
      <c r="AI26" s="30">
        <f t="shared" si="21"/>
        <v>-86.7834</v>
      </c>
      <c r="AJ26" s="30">
        <f t="shared" si="21"/>
        <v>-86.7834</v>
      </c>
      <c r="AK26" s="30">
        <f t="shared" ref="AK26:BP26" si="22">AK$23*-$J$11</f>
        <v>-86.7834</v>
      </c>
      <c r="AL26" s="30">
        <f t="shared" si="22"/>
        <v>-86.7834</v>
      </c>
      <c r="AM26" s="30">
        <f t="shared" si="22"/>
        <v>-86.7834</v>
      </c>
      <c r="AN26" s="30">
        <f t="shared" si="22"/>
        <v>-86.7834</v>
      </c>
      <c r="AO26" s="30">
        <f t="shared" si="22"/>
        <v>-86.7834</v>
      </c>
      <c r="AP26" s="30">
        <f t="shared" si="22"/>
        <v>-86.7834</v>
      </c>
      <c r="AQ26" s="30">
        <f t="shared" si="22"/>
        <v>-86.7834</v>
      </c>
      <c r="AR26" s="30">
        <f t="shared" si="22"/>
        <v>-86.7834</v>
      </c>
      <c r="AS26" s="30">
        <f t="shared" si="22"/>
        <v>-86.7834</v>
      </c>
      <c r="AT26" s="30">
        <f t="shared" si="22"/>
        <v>-86.7834</v>
      </c>
      <c r="AU26" s="30">
        <f t="shared" si="22"/>
        <v>-86.7834</v>
      </c>
      <c r="AV26" s="30">
        <f t="shared" si="22"/>
        <v>-86.7834</v>
      </c>
      <c r="AW26" s="30">
        <f t="shared" si="22"/>
        <v>-86.7834</v>
      </c>
      <c r="AX26" s="30">
        <f t="shared" si="22"/>
        <v>-86.7834</v>
      </c>
      <c r="AY26" s="30">
        <f t="shared" si="22"/>
        <v>-86.7834</v>
      </c>
      <c r="AZ26" s="30">
        <f t="shared" si="22"/>
        <v>-86.7834</v>
      </c>
      <c r="BA26" s="30">
        <f t="shared" si="22"/>
        <v>-86.7834</v>
      </c>
      <c r="BB26" s="30">
        <f t="shared" si="22"/>
        <v>-86.7834</v>
      </c>
      <c r="BC26" s="30">
        <f t="shared" si="22"/>
        <v>-86.7834</v>
      </c>
      <c r="BD26" s="30">
        <f t="shared" si="22"/>
        <v>-86.7834</v>
      </c>
      <c r="BE26" s="30">
        <f t="shared" si="22"/>
        <v>-86.7834</v>
      </c>
      <c r="BF26" s="30">
        <f t="shared" si="22"/>
        <v>-86.7834</v>
      </c>
      <c r="BG26" s="30">
        <f t="shared" si="22"/>
        <v>-86.7834</v>
      </c>
      <c r="BH26" s="30">
        <f t="shared" si="22"/>
        <v>-86.7834</v>
      </c>
      <c r="BI26" s="30">
        <f t="shared" si="22"/>
        <v>-86.7834</v>
      </c>
      <c r="BJ26" s="30">
        <f t="shared" si="22"/>
        <v>-86.7834</v>
      </c>
      <c r="BK26" s="30">
        <f t="shared" si="22"/>
        <v>-86.7834</v>
      </c>
      <c r="BL26" s="31">
        <f t="shared" si="22"/>
        <v>-86.7834</v>
      </c>
      <c r="BM26" s="30">
        <f t="shared" si="22"/>
        <v>-86.7834</v>
      </c>
      <c r="BN26" s="30">
        <f t="shared" si="22"/>
        <v>-86.7834</v>
      </c>
      <c r="BO26" s="30">
        <f t="shared" si="22"/>
        <v>-86.7834</v>
      </c>
      <c r="BP26" s="30">
        <f t="shared" si="22"/>
        <v>-86.7834</v>
      </c>
      <c r="BQ26" s="30">
        <f t="shared" ref="BQ26:CZ26" si="23">BQ$23*-$J$11</f>
        <v>-86.7834</v>
      </c>
      <c r="BR26" s="48">
        <f t="shared" si="23"/>
        <v>-86.7834</v>
      </c>
      <c r="BS26" s="43">
        <f t="shared" si="23"/>
        <v>-86.7834</v>
      </c>
      <c r="BT26" s="30">
        <f t="shared" si="23"/>
        <v>0</v>
      </c>
      <c r="BU26" s="30">
        <f t="shared" si="23"/>
        <v>0</v>
      </c>
      <c r="BV26" s="30">
        <f t="shared" si="23"/>
        <v>0</v>
      </c>
      <c r="BW26" s="30">
        <f t="shared" si="23"/>
        <v>0</v>
      </c>
      <c r="BX26" s="30">
        <f t="shared" si="23"/>
        <v>0</v>
      </c>
      <c r="BY26" s="30">
        <f t="shared" si="23"/>
        <v>0</v>
      </c>
      <c r="BZ26" s="30">
        <f t="shared" si="23"/>
        <v>0</v>
      </c>
      <c r="CA26" s="30">
        <f t="shared" si="23"/>
        <v>0</v>
      </c>
      <c r="CB26" s="30">
        <f t="shared" si="23"/>
        <v>0</v>
      </c>
      <c r="CC26" s="30">
        <f t="shared" si="23"/>
        <v>0</v>
      </c>
      <c r="CD26" s="30">
        <f t="shared" si="23"/>
        <v>0</v>
      </c>
      <c r="CE26" s="30">
        <f t="shared" si="23"/>
        <v>0</v>
      </c>
      <c r="CF26" s="30">
        <f t="shared" si="23"/>
        <v>0</v>
      </c>
      <c r="CG26" s="30">
        <f t="shared" si="23"/>
        <v>0</v>
      </c>
      <c r="CH26" s="30">
        <f t="shared" si="23"/>
        <v>0</v>
      </c>
      <c r="CI26" s="30">
        <f t="shared" si="23"/>
        <v>0</v>
      </c>
      <c r="CJ26" s="30">
        <f t="shared" si="23"/>
        <v>0</v>
      </c>
      <c r="CK26" s="30">
        <f t="shared" si="23"/>
        <v>0</v>
      </c>
      <c r="CL26" s="30">
        <f t="shared" si="23"/>
        <v>0</v>
      </c>
      <c r="CM26" s="30">
        <f t="shared" si="23"/>
        <v>0</v>
      </c>
      <c r="CN26" s="30">
        <f t="shared" si="23"/>
        <v>0</v>
      </c>
      <c r="CO26" s="30">
        <f t="shared" si="23"/>
        <v>0</v>
      </c>
      <c r="CP26" s="30">
        <f t="shared" si="23"/>
        <v>0</v>
      </c>
      <c r="CQ26" s="30">
        <f t="shared" si="23"/>
        <v>0</v>
      </c>
      <c r="CR26" s="30">
        <f t="shared" si="23"/>
        <v>0</v>
      </c>
      <c r="CS26" s="30">
        <f t="shared" si="23"/>
        <v>0</v>
      </c>
      <c r="CT26" s="30">
        <f t="shared" si="23"/>
        <v>0</v>
      </c>
      <c r="CU26" s="30">
        <f t="shared" si="23"/>
        <v>0</v>
      </c>
      <c r="CV26" s="30">
        <f t="shared" si="23"/>
        <v>0</v>
      </c>
      <c r="CW26" s="30">
        <f t="shared" si="23"/>
        <v>0</v>
      </c>
      <c r="CX26" s="30">
        <f t="shared" si="23"/>
        <v>0</v>
      </c>
      <c r="CY26" s="30">
        <f t="shared" si="23"/>
        <v>0</v>
      </c>
      <c r="CZ26" s="31">
        <f t="shared" si="23"/>
        <v>0</v>
      </c>
    </row>
    <row r="27" spans="3:104" x14ac:dyDescent="0.25">
      <c r="C27" s="28" t="s">
        <v>43</v>
      </c>
      <c r="D27" s="22"/>
      <c r="E27" s="24">
        <f>-IF(AND(E$15&gt;$D$11+$D$12,E$15&lt;=$D$12+$D$11+15),SUM($D$9:$D$10)/15,0)</f>
        <v>0</v>
      </c>
      <c r="F27" s="24">
        <f t="shared" ref="F27:BQ27" si="24">-IF(AND(F$15&gt;$D$11+$D$12,F$15&lt;=$D$12+$D$11+15),SUM($D$9:$D$10)/15,0)</f>
        <v>0</v>
      </c>
      <c r="G27" s="24">
        <f t="shared" si="24"/>
        <v>0</v>
      </c>
      <c r="H27" s="24">
        <f t="shared" si="24"/>
        <v>0</v>
      </c>
      <c r="I27" s="24">
        <f t="shared" si="24"/>
        <v>0</v>
      </c>
      <c r="J27" s="24">
        <f t="shared" si="24"/>
        <v>0</v>
      </c>
      <c r="K27" s="24">
        <f t="shared" si="24"/>
        <v>0</v>
      </c>
      <c r="L27" s="24">
        <f t="shared" si="24"/>
        <v>-333.33333333333331</v>
      </c>
      <c r="M27" s="24">
        <f t="shared" si="24"/>
        <v>-333.33333333333331</v>
      </c>
      <c r="N27" s="32">
        <f t="shared" si="24"/>
        <v>-333.33333333333331</v>
      </c>
      <c r="O27" s="24">
        <f t="shared" si="24"/>
        <v>-333.33333333333331</v>
      </c>
      <c r="P27" s="24">
        <f t="shared" si="24"/>
        <v>-333.33333333333331</v>
      </c>
      <c r="Q27" s="24">
        <f t="shared" si="24"/>
        <v>-333.33333333333331</v>
      </c>
      <c r="R27" s="24">
        <f t="shared" si="24"/>
        <v>-333.33333333333331</v>
      </c>
      <c r="S27" s="24">
        <f t="shared" si="24"/>
        <v>-333.33333333333331</v>
      </c>
      <c r="T27" s="24">
        <f t="shared" si="24"/>
        <v>-333.33333333333331</v>
      </c>
      <c r="U27" s="24">
        <f t="shared" si="24"/>
        <v>-333.33333333333331</v>
      </c>
      <c r="V27" s="24">
        <f t="shared" si="24"/>
        <v>-333.33333333333331</v>
      </c>
      <c r="W27" s="24">
        <f t="shared" si="24"/>
        <v>-333.33333333333331</v>
      </c>
      <c r="X27" s="24">
        <f t="shared" si="24"/>
        <v>-333.33333333333331</v>
      </c>
      <c r="Y27" s="24">
        <f t="shared" si="24"/>
        <v>-333.33333333333331</v>
      </c>
      <c r="Z27" s="24">
        <f t="shared" si="24"/>
        <v>-333.33333333333331</v>
      </c>
      <c r="AA27" s="24">
        <f t="shared" si="24"/>
        <v>0</v>
      </c>
      <c r="AB27" s="24">
        <f t="shared" si="24"/>
        <v>0</v>
      </c>
      <c r="AC27" s="24">
        <f t="shared" si="24"/>
        <v>0</v>
      </c>
      <c r="AD27" s="24">
        <f t="shared" si="24"/>
        <v>0</v>
      </c>
      <c r="AE27" s="24">
        <f t="shared" si="24"/>
        <v>0</v>
      </c>
      <c r="AF27" s="24">
        <f t="shared" si="24"/>
        <v>0</v>
      </c>
      <c r="AG27" s="24">
        <f t="shared" si="24"/>
        <v>0</v>
      </c>
      <c r="AH27" s="24">
        <f t="shared" si="24"/>
        <v>0</v>
      </c>
      <c r="AI27" s="24">
        <f t="shared" si="24"/>
        <v>0</v>
      </c>
      <c r="AJ27" s="24">
        <f t="shared" si="24"/>
        <v>0</v>
      </c>
      <c r="AK27" s="24">
        <f t="shared" si="24"/>
        <v>0</v>
      </c>
      <c r="AL27" s="24">
        <f t="shared" si="24"/>
        <v>0</v>
      </c>
      <c r="AM27" s="24">
        <f t="shared" si="24"/>
        <v>0</v>
      </c>
      <c r="AN27" s="24">
        <f t="shared" si="24"/>
        <v>0</v>
      </c>
      <c r="AO27" s="24">
        <f t="shared" si="24"/>
        <v>0</v>
      </c>
      <c r="AP27" s="24">
        <f t="shared" si="24"/>
        <v>0</v>
      </c>
      <c r="AQ27" s="24">
        <f t="shared" si="24"/>
        <v>0</v>
      </c>
      <c r="AR27" s="24">
        <f t="shared" si="24"/>
        <v>0</v>
      </c>
      <c r="AS27" s="24">
        <f t="shared" si="24"/>
        <v>0</v>
      </c>
      <c r="AT27" s="24">
        <f t="shared" si="24"/>
        <v>0</v>
      </c>
      <c r="AU27" s="24">
        <f t="shared" si="24"/>
        <v>0</v>
      </c>
      <c r="AV27" s="24">
        <f t="shared" si="24"/>
        <v>0</v>
      </c>
      <c r="AW27" s="24">
        <f t="shared" si="24"/>
        <v>0</v>
      </c>
      <c r="AX27" s="24">
        <f t="shared" si="24"/>
        <v>0</v>
      </c>
      <c r="AY27" s="24">
        <f t="shared" si="24"/>
        <v>0</v>
      </c>
      <c r="AZ27" s="24">
        <f t="shared" si="24"/>
        <v>0</v>
      </c>
      <c r="BA27" s="24">
        <f t="shared" si="24"/>
        <v>0</v>
      </c>
      <c r="BB27" s="24">
        <f t="shared" si="24"/>
        <v>0</v>
      </c>
      <c r="BC27" s="24">
        <f t="shared" si="24"/>
        <v>0</v>
      </c>
      <c r="BD27" s="24">
        <f t="shared" si="24"/>
        <v>0</v>
      </c>
      <c r="BE27" s="24">
        <f t="shared" si="24"/>
        <v>0</v>
      </c>
      <c r="BF27" s="24">
        <f t="shared" si="24"/>
        <v>0</v>
      </c>
      <c r="BG27" s="24">
        <f t="shared" si="24"/>
        <v>0</v>
      </c>
      <c r="BH27" s="24">
        <f t="shared" si="24"/>
        <v>0</v>
      </c>
      <c r="BI27" s="24">
        <f t="shared" si="24"/>
        <v>0</v>
      </c>
      <c r="BJ27" s="24">
        <f t="shared" si="24"/>
        <v>0</v>
      </c>
      <c r="BK27" s="24">
        <f t="shared" si="24"/>
        <v>0</v>
      </c>
      <c r="BL27" s="32">
        <f t="shared" si="24"/>
        <v>0</v>
      </c>
      <c r="BM27" s="24">
        <f t="shared" si="24"/>
        <v>0</v>
      </c>
      <c r="BN27" s="24">
        <f t="shared" si="24"/>
        <v>0</v>
      </c>
      <c r="BO27" s="24">
        <f t="shared" si="24"/>
        <v>0</v>
      </c>
      <c r="BP27" s="24">
        <f t="shared" si="24"/>
        <v>0</v>
      </c>
      <c r="BQ27" s="24">
        <f t="shared" si="24"/>
        <v>0</v>
      </c>
      <c r="BR27" s="49">
        <f t="shared" ref="BR27:CZ27" si="25">-IF(AND(BR$15&gt;$D$11+$D$12,BR$15&lt;=$D$12+$D$11+15),SUM($D$9:$D$10)/15,0)</f>
        <v>0</v>
      </c>
      <c r="BS27" s="44">
        <f t="shared" si="25"/>
        <v>0</v>
      </c>
      <c r="BT27" s="24">
        <f t="shared" si="25"/>
        <v>0</v>
      </c>
      <c r="BU27" s="24">
        <f t="shared" si="25"/>
        <v>0</v>
      </c>
      <c r="BV27" s="24">
        <f t="shared" si="25"/>
        <v>0</v>
      </c>
      <c r="BW27" s="24">
        <f t="shared" si="25"/>
        <v>0</v>
      </c>
      <c r="BX27" s="24">
        <f t="shared" si="25"/>
        <v>0</v>
      </c>
      <c r="BY27" s="24">
        <f t="shared" si="25"/>
        <v>0</v>
      </c>
      <c r="BZ27" s="24">
        <f t="shared" si="25"/>
        <v>0</v>
      </c>
      <c r="CA27" s="24">
        <f t="shared" si="25"/>
        <v>0</v>
      </c>
      <c r="CB27" s="24">
        <f t="shared" si="25"/>
        <v>0</v>
      </c>
      <c r="CC27" s="24">
        <f t="shared" si="25"/>
        <v>0</v>
      </c>
      <c r="CD27" s="24">
        <f t="shared" si="25"/>
        <v>0</v>
      </c>
      <c r="CE27" s="24">
        <f t="shared" si="25"/>
        <v>0</v>
      </c>
      <c r="CF27" s="24">
        <f t="shared" si="25"/>
        <v>0</v>
      </c>
      <c r="CG27" s="24">
        <f t="shared" si="25"/>
        <v>0</v>
      </c>
      <c r="CH27" s="24">
        <f t="shared" si="25"/>
        <v>0</v>
      </c>
      <c r="CI27" s="24">
        <f t="shared" si="25"/>
        <v>0</v>
      </c>
      <c r="CJ27" s="24">
        <f t="shared" si="25"/>
        <v>0</v>
      </c>
      <c r="CK27" s="24">
        <f t="shared" si="25"/>
        <v>0</v>
      </c>
      <c r="CL27" s="24">
        <f t="shared" si="25"/>
        <v>0</v>
      </c>
      <c r="CM27" s="24">
        <f t="shared" si="25"/>
        <v>0</v>
      </c>
      <c r="CN27" s="24">
        <f t="shared" si="25"/>
        <v>0</v>
      </c>
      <c r="CO27" s="24">
        <f t="shared" si="25"/>
        <v>0</v>
      </c>
      <c r="CP27" s="24">
        <f t="shared" si="25"/>
        <v>0</v>
      </c>
      <c r="CQ27" s="24">
        <f t="shared" si="25"/>
        <v>0</v>
      </c>
      <c r="CR27" s="24">
        <f t="shared" si="25"/>
        <v>0</v>
      </c>
      <c r="CS27" s="24">
        <f t="shared" si="25"/>
        <v>0</v>
      </c>
      <c r="CT27" s="24">
        <f t="shared" si="25"/>
        <v>0</v>
      </c>
      <c r="CU27" s="24">
        <f t="shared" si="25"/>
        <v>0</v>
      </c>
      <c r="CV27" s="24">
        <f t="shared" si="25"/>
        <v>0</v>
      </c>
      <c r="CW27" s="24">
        <f t="shared" si="25"/>
        <v>0</v>
      </c>
      <c r="CX27" s="24">
        <f t="shared" si="25"/>
        <v>0</v>
      </c>
      <c r="CY27" s="24">
        <f t="shared" si="25"/>
        <v>0</v>
      </c>
      <c r="CZ27" s="32">
        <f t="shared" si="25"/>
        <v>0</v>
      </c>
    </row>
    <row r="28" spans="3:104" x14ac:dyDescent="0.25">
      <c r="C28" s="33" t="s">
        <v>33</v>
      </c>
      <c r="D28" s="9"/>
      <c r="E28" s="35">
        <f>SUM(E24:E27)</f>
        <v>0</v>
      </c>
      <c r="F28" s="35">
        <f t="shared" ref="F28:BQ28" si="26">SUM(F24:F27)</f>
        <v>0</v>
      </c>
      <c r="G28" s="35">
        <f t="shared" si="26"/>
        <v>0</v>
      </c>
      <c r="H28" s="35">
        <f t="shared" si="26"/>
        <v>0</v>
      </c>
      <c r="I28" s="35">
        <f t="shared" si="26"/>
        <v>0</v>
      </c>
      <c r="J28" s="35">
        <f t="shared" si="26"/>
        <v>0</v>
      </c>
      <c r="K28" s="35">
        <f t="shared" si="26"/>
        <v>0</v>
      </c>
      <c r="L28" s="35">
        <f t="shared" si="26"/>
        <v>150.2868866666667</v>
      </c>
      <c r="M28" s="35">
        <f t="shared" si="26"/>
        <v>150.2868866666667</v>
      </c>
      <c r="N28" s="36">
        <f t="shared" si="26"/>
        <v>150.2868866666667</v>
      </c>
      <c r="O28" s="35">
        <f t="shared" si="26"/>
        <v>150.2868866666667</v>
      </c>
      <c r="P28" s="35">
        <f t="shared" si="26"/>
        <v>150.2868866666667</v>
      </c>
      <c r="Q28" s="35">
        <f t="shared" si="26"/>
        <v>150.2868866666667</v>
      </c>
      <c r="R28" s="35">
        <f t="shared" si="26"/>
        <v>150.2868866666667</v>
      </c>
      <c r="S28" s="35">
        <f t="shared" si="26"/>
        <v>150.2868866666667</v>
      </c>
      <c r="T28" s="35">
        <f t="shared" si="26"/>
        <v>150.2868866666667</v>
      </c>
      <c r="U28" s="35">
        <f t="shared" si="26"/>
        <v>150.2868866666667</v>
      </c>
      <c r="V28" s="35">
        <f t="shared" si="26"/>
        <v>150.2868866666667</v>
      </c>
      <c r="W28" s="35">
        <f t="shared" si="26"/>
        <v>150.2868866666667</v>
      </c>
      <c r="X28" s="35">
        <f t="shared" si="26"/>
        <v>150.2868866666667</v>
      </c>
      <c r="Y28" s="35">
        <f t="shared" si="26"/>
        <v>150.2868866666667</v>
      </c>
      <c r="Z28" s="35">
        <f t="shared" si="26"/>
        <v>150.2868866666667</v>
      </c>
      <c r="AA28" s="35">
        <f t="shared" si="26"/>
        <v>483.62022000000002</v>
      </c>
      <c r="AB28" s="35">
        <f t="shared" si="26"/>
        <v>483.62022000000002</v>
      </c>
      <c r="AC28" s="35">
        <f t="shared" si="26"/>
        <v>483.62022000000002</v>
      </c>
      <c r="AD28" s="35">
        <f t="shared" si="26"/>
        <v>483.62022000000002</v>
      </c>
      <c r="AE28" s="35">
        <f t="shared" si="26"/>
        <v>483.62022000000002</v>
      </c>
      <c r="AF28" s="35">
        <f t="shared" si="26"/>
        <v>483.62022000000002</v>
      </c>
      <c r="AG28" s="35">
        <f t="shared" si="26"/>
        <v>483.62022000000002</v>
      </c>
      <c r="AH28" s="35">
        <f t="shared" si="26"/>
        <v>483.62022000000002</v>
      </c>
      <c r="AI28" s="35">
        <f t="shared" si="26"/>
        <v>483.62022000000002</v>
      </c>
      <c r="AJ28" s="35">
        <f t="shared" si="26"/>
        <v>483.62022000000002</v>
      </c>
      <c r="AK28" s="35">
        <f t="shared" si="26"/>
        <v>483.62022000000002</v>
      </c>
      <c r="AL28" s="35">
        <f t="shared" si="26"/>
        <v>483.62022000000002</v>
      </c>
      <c r="AM28" s="35">
        <f t="shared" si="26"/>
        <v>483.62022000000002</v>
      </c>
      <c r="AN28" s="35">
        <f t="shared" si="26"/>
        <v>483.62022000000002</v>
      </c>
      <c r="AO28" s="35">
        <f t="shared" si="26"/>
        <v>483.62022000000002</v>
      </c>
      <c r="AP28" s="35">
        <f t="shared" si="26"/>
        <v>483.62022000000002</v>
      </c>
      <c r="AQ28" s="35">
        <f t="shared" si="26"/>
        <v>483.62022000000002</v>
      </c>
      <c r="AR28" s="35">
        <f t="shared" si="26"/>
        <v>483.62022000000002</v>
      </c>
      <c r="AS28" s="35">
        <f t="shared" si="26"/>
        <v>483.62022000000002</v>
      </c>
      <c r="AT28" s="35">
        <f t="shared" si="26"/>
        <v>483.62022000000002</v>
      </c>
      <c r="AU28" s="35">
        <f t="shared" si="26"/>
        <v>483.62022000000002</v>
      </c>
      <c r="AV28" s="35">
        <f t="shared" si="26"/>
        <v>483.62022000000002</v>
      </c>
      <c r="AW28" s="35">
        <f t="shared" si="26"/>
        <v>483.62022000000002</v>
      </c>
      <c r="AX28" s="35">
        <f t="shared" si="26"/>
        <v>483.62022000000002</v>
      </c>
      <c r="AY28" s="35">
        <f t="shared" si="26"/>
        <v>483.62022000000002</v>
      </c>
      <c r="AZ28" s="35">
        <f t="shared" si="26"/>
        <v>483.62022000000002</v>
      </c>
      <c r="BA28" s="35">
        <f t="shared" si="26"/>
        <v>483.62022000000002</v>
      </c>
      <c r="BB28" s="35">
        <f t="shared" si="26"/>
        <v>483.62022000000002</v>
      </c>
      <c r="BC28" s="35">
        <f t="shared" si="26"/>
        <v>483.62022000000002</v>
      </c>
      <c r="BD28" s="35">
        <f t="shared" si="26"/>
        <v>483.62022000000002</v>
      </c>
      <c r="BE28" s="35">
        <f t="shared" si="26"/>
        <v>483.62022000000002</v>
      </c>
      <c r="BF28" s="35">
        <f t="shared" si="26"/>
        <v>483.62022000000002</v>
      </c>
      <c r="BG28" s="35">
        <f t="shared" si="26"/>
        <v>483.62022000000002</v>
      </c>
      <c r="BH28" s="35">
        <f t="shared" si="26"/>
        <v>483.62022000000002</v>
      </c>
      <c r="BI28" s="35">
        <f t="shared" si="26"/>
        <v>483.62022000000002</v>
      </c>
      <c r="BJ28" s="35">
        <f t="shared" si="26"/>
        <v>483.62022000000002</v>
      </c>
      <c r="BK28" s="35">
        <f t="shared" si="26"/>
        <v>483.62022000000002</v>
      </c>
      <c r="BL28" s="36">
        <f t="shared" si="26"/>
        <v>483.62022000000002</v>
      </c>
      <c r="BM28" s="35">
        <f t="shared" si="26"/>
        <v>483.62022000000002</v>
      </c>
      <c r="BN28" s="35">
        <f t="shared" si="26"/>
        <v>483.62022000000002</v>
      </c>
      <c r="BO28" s="35">
        <f t="shared" si="26"/>
        <v>483.62022000000002</v>
      </c>
      <c r="BP28" s="35">
        <f t="shared" si="26"/>
        <v>483.62022000000002</v>
      </c>
      <c r="BQ28" s="35">
        <f t="shared" si="26"/>
        <v>483.62022000000002</v>
      </c>
      <c r="BR28" s="89">
        <f t="shared" ref="BR28:CZ28" si="27">SUM(BR24:BR27)</f>
        <v>483.62022000000002</v>
      </c>
      <c r="BS28" s="45">
        <f t="shared" si="27"/>
        <v>483.62022000000002</v>
      </c>
      <c r="BT28" s="35">
        <f t="shared" si="27"/>
        <v>0</v>
      </c>
      <c r="BU28" s="35">
        <f t="shared" si="27"/>
        <v>0</v>
      </c>
      <c r="BV28" s="35">
        <f t="shared" si="27"/>
        <v>0</v>
      </c>
      <c r="BW28" s="35">
        <f t="shared" si="27"/>
        <v>0</v>
      </c>
      <c r="BX28" s="35">
        <f t="shared" si="27"/>
        <v>0</v>
      </c>
      <c r="BY28" s="35">
        <f t="shared" si="27"/>
        <v>0</v>
      </c>
      <c r="BZ28" s="35">
        <f t="shared" si="27"/>
        <v>0</v>
      </c>
      <c r="CA28" s="35">
        <f t="shared" si="27"/>
        <v>0</v>
      </c>
      <c r="CB28" s="35">
        <f t="shared" si="27"/>
        <v>0</v>
      </c>
      <c r="CC28" s="35">
        <f t="shared" si="27"/>
        <v>0</v>
      </c>
      <c r="CD28" s="35">
        <f t="shared" si="27"/>
        <v>0</v>
      </c>
      <c r="CE28" s="35">
        <f t="shared" si="27"/>
        <v>0</v>
      </c>
      <c r="CF28" s="35">
        <f t="shared" si="27"/>
        <v>0</v>
      </c>
      <c r="CG28" s="35">
        <f t="shared" si="27"/>
        <v>0</v>
      </c>
      <c r="CH28" s="35">
        <f t="shared" si="27"/>
        <v>0</v>
      </c>
      <c r="CI28" s="35">
        <f t="shared" si="27"/>
        <v>0</v>
      </c>
      <c r="CJ28" s="35">
        <f t="shared" si="27"/>
        <v>0</v>
      </c>
      <c r="CK28" s="35">
        <f t="shared" si="27"/>
        <v>0</v>
      </c>
      <c r="CL28" s="35">
        <f t="shared" si="27"/>
        <v>0</v>
      </c>
      <c r="CM28" s="35">
        <f t="shared" si="27"/>
        <v>0</v>
      </c>
      <c r="CN28" s="35">
        <f t="shared" si="27"/>
        <v>0</v>
      </c>
      <c r="CO28" s="35">
        <f t="shared" si="27"/>
        <v>0</v>
      </c>
      <c r="CP28" s="35">
        <f t="shared" si="27"/>
        <v>0</v>
      </c>
      <c r="CQ28" s="35">
        <f t="shared" si="27"/>
        <v>0</v>
      </c>
      <c r="CR28" s="35">
        <f t="shared" si="27"/>
        <v>0</v>
      </c>
      <c r="CS28" s="35">
        <f t="shared" si="27"/>
        <v>0</v>
      </c>
      <c r="CT28" s="35">
        <f t="shared" si="27"/>
        <v>0</v>
      </c>
      <c r="CU28" s="35">
        <f t="shared" si="27"/>
        <v>0</v>
      </c>
      <c r="CV28" s="35">
        <f t="shared" si="27"/>
        <v>0</v>
      </c>
      <c r="CW28" s="35">
        <f t="shared" si="27"/>
        <v>0</v>
      </c>
      <c r="CX28" s="35">
        <f t="shared" si="27"/>
        <v>0</v>
      </c>
      <c r="CY28" s="35">
        <f t="shared" si="27"/>
        <v>0</v>
      </c>
      <c r="CZ28" s="36">
        <f t="shared" si="27"/>
        <v>0</v>
      </c>
    </row>
    <row r="29" spans="3:104" x14ac:dyDescent="0.25">
      <c r="C29" s="29" t="s">
        <v>34</v>
      </c>
      <c r="D29" s="25"/>
      <c r="E29" s="24">
        <f t="shared" ref="E29:AJ29" si="28">E28*-$D$6</f>
        <v>0</v>
      </c>
      <c r="F29" s="24">
        <f t="shared" si="28"/>
        <v>0</v>
      </c>
      <c r="G29" s="24">
        <f t="shared" si="28"/>
        <v>0</v>
      </c>
      <c r="H29" s="24">
        <f t="shared" si="28"/>
        <v>0</v>
      </c>
      <c r="I29" s="24">
        <f t="shared" si="28"/>
        <v>0</v>
      </c>
      <c r="J29" s="24">
        <f t="shared" si="28"/>
        <v>0</v>
      </c>
      <c r="K29" s="24">
        <f t="shared" si="28"/>
        <v>0</v>
      </c>
      <c r="L29" s="24">
        <f t="shared" si="28"/>
        <v>-52.600410333333343</v>
      </c>
      <c r="M29" s="24">
        <f t="shared" si="28"/>
        <v>-52.600410333333343</v>
      </c>
      <c r="N29" s="32">
        <f t="shared" si="28"/>
        <v>-52.600410333333343</v>
      </c>
      <c r="O29" s="24">
        <f t="shared" si="28"/>
        <v>-52.600410333333343</v>
      </c>
      <c r="P29" s="24">
        <f t="shared" si="28"/>
        <v>-52.600410333333343</v>
      </c>
      <c r="Q29" s="24">
        <f t="shared" si="28"/>
        <v>-52.600410333333343</v>
      </c>
      <c r="R29" s="24">
        <f t="shared" si="28"/>
        <v>-52.600410333333343</v>
      </c>
      <c r="S29" s="24">
        <f t="shared" si="28"/>
        <v>-52.600410333333343</v>
      </c>
      <c r="T29" s="24">
        <f t="shared" si="28"/>
        <v>-52.600410333333343</v>
      </c>
      <c r="U29" s="24">
        <f t="shared" si="28"/>
        <v>-52.600410333333343</v>
      </c>
      <c r="V29" s="24">
        <f t="shared" si="28"/>
        <v>-52.600410333333343</v>
      </c>
      <c r="W29" s="24">
        <f t="shared" si="28"/>
        <v>-52.600410333333343</v>
      </c>
      <c r="X29" s="24">
        <f t="shared" si="28"/>
        <v>-52.600410333333343</v>
      </c>
      <c r="Y29" s="24">
        <f t="shared" si="28"/>
        <v>-52.600410333333343</v>
      </c>
      <c r="Z29" s="24">
        <f t="shared" si="28"/>
        <v>-52.600410333333343</v>
      </c>
      <c r="AA29" s="24">
        <f t="shared" si="28"/>
        <v>-169.267077</v>
      </c>
      <c r="AB29" s="24">
        <f t="shared" si="28"/>
        <v>-169.267077</v>
      </c>
      <c r="AC29" s="24">
        <f t="shared" si="28"/>
        <v>-169.267077</v>
      </c>
      <c r="AD29" s="24">
        <f t="shared" si="28"/>
        <v>-169.267077</v>
      </c>
      <c r="AE29" s="24">
        <f t="shared" si="28"/>
        <v>-169.267077</v>
      </c>
      <c r="AF29" s="24">
        <f t="shared" si="28"/>
        <v>-169.267077</v>
      </c>
      <c r="AG29" s="24">
        <f t="shared" si="28"/>
        <v>-169.267077</v>
      </c>
      <c r="AH29" s="24">
        <f t="shared" si="28"/>
        <v>-169.267077</v>
      </c>
      <c r="AI29" s="24">
        <f t="shared" si="28"/>
        <v>-169.267077</v>
      </c>
      <c r="AJ29" s="24">
        <f t="shared" si="28"/>
        <v>-169.267077</v>
      </c>
      <c r="AK29" s="24">
        <f t="shared" ref="AK29:BP29" si="29">AK28*-$D$6</f>
        <v>-169.267077</v>
      </c>
      <c r="AL29" s="24">
        <f t="shared" si="29"/>
        <v>-169.267077</v>
      </c>
      <c r="AM29" s="24">
        <f t="shared" si="29"/>
        <v>-169.267077</v>
      </c>
      <c r="AN29" s="24">
        <f t="shared" si="29"/>
        <v>-169.267077</v>
      </c>
      <c r="AO29" s="24">
        <f t="shared" si="29"/>
        <v>-169.267077</v>
      </c>
      <c r="AP29" s="24">
        <f t="shared" si="29"/>
        <v>-169.267077</v>
      </c>
      <c r="AQ29" s="24">
        <f t="shared" si="29"/>
        <v>-169.267077</v>
      </c>
      <c r="AR29" s="24">
        <f t="shared" si="29"/>
        <v>-169.267077</v>
      </c>
      <c r="AS29" s="24">
        <f t="shared" si="29"/>
        <v>-169.267077</v>
      </c>
      <c r="AT29" s="24">
        <f t="shared" si="29"/>
        <v>-169.267077</v>
      </c>
      <c r="AU29" s="24">
        <f t="shared" si="29"/>
        <v>-169.267077</v>
      </c>
      <c r="AV29" s="24">
        <f t="shared" si="29"/>
        <v>-169.267077</v>
      </c>
      <c r="AW29" s="24">
        <f t="shared" si="29"/>
        <v>-169.267077</v>
      </c>
      <c r="AX29" s="24">
        <f t="shared" si="29"/>
        <v>-169.267077</v>
      </c>
      <c r="AY29" s="24">
        <f t="shared" si="29"/>
        <v>-169.267077</v>
      </c>
      <c r="AZ29" s="24">
        <f t="shared" si="29"/>
        <v>-169.267077</v>
      </c>
      <c r="BA29" s="24">
        <f t="shared" si="29"/>
        <v>-169.267077</v>
      </c>
      <c r="BB29" s="24">
        <f t="shared" si="29"/>
        <v>-169.267077</v>
      </c>
      <c r="BC29" s="24">
        <f t="shared" si="29"/>
        <v>-169.267077</v>
      </c>
      <c r="BD29" s="24">
        <f t="shared" si="29"/>
        <v>-169.267077</v>
      </c>
      <c r="BE29" s="24">
        <f t="shared" si="29"/>
        <v>-169.267077</v>
      </c>
      <c r="BF29" s="24">
        <f t="shared" si="29"/>
        <v>-169.267077</v>
      </c>
      <c r="BG29" s="24">
        <f t="shared" si="29"/>
        <v>-169.267077</v>
      </c>
      <c r="BH29" s="24">
        <f t="shared" si="29"/>
        <v>-169.267077</v>
      </c>
      <c r="BI29" s="24">
        <f t="shared" si="29"/>
        <v>-169.267077</v>
      </c>
      <c r="BJ29" s="24">
        <f t="shared" si="29"/>
        <v>-169.267077</v>
      </c>
      <c r="BK29" s="24">
        <f t="shared" si="29"/>
        <v>-169.267077</v>
      </c>
      <c r="BL29" s="32">
        <f t="shared" si="29"/>
        <v>-169.267077</v>
      </c>
      <c r="BM29" s="24">
        <f t="shared" si="29"/>
        <v>-169.267077</v>
      </c>
      <c r="BN29" s="24">
        <f t="shared" si="29"/>
        <v>-169.267077</v>
      </c>
      <c r="BO29" s="24">
        <f t="shared" si="29"/>
        <v>-169.267077</v>
      </c>
      <c r="BP29" s="24">
        <f t="shared" si="29"/>
        <v>-169.267077</v>
      </c>
      <c r="BQ29" s="24">
        <f t="shared" ref="BQ29:CV29" si="30">BQ28*-$D$6</f>
        <v>-169.267077</v>
      </c>
      <c r="BR29" s="49">
        <f t="shared" si="30"/>
        <v>-169.267077</v>
      </c>
      <c r="BS29" s="44">
        <f t="shared" si="30"/>
        <v>-169.267077</v>
      </c>
      <c r="BT29" s="24">
        <f t="shared" si="30"/>
        <v>0</v>
      </c>
      <c r="BU29" s="24">
        <f t="shared" si="30"/>
        <v>0</v>
      </c>
      <c r="BV29" s="24">
        <f t="shared" si="30"/>
        <v>0</v>
      </c>
      <c r="BW29" s="24">
        <f t="shared" si="30"/>
        <v>0</v>
      </c>
      <c r="BX29" s="24">
        <f t="shared" si="30"/>
        <v>0</v>
      </c>
      <c r="BY29" s="24">
        <f t="shared" si="30"/>
        <v>0</v>
      </c>
      <c r="BZ29" s="24">
        <f t="shared" si="30"/>
        <v>0</v>
      </c>
      <c r="CA29" s="24">
        <f t="shared" si="30"/>
        <v>0</v>
      </c>
      <c r="CB29" s="24">
        <f t="shared" si="30"/>
        <v>0</v>
      </c>
      <c r="CC29" s="24">
        <f t="shared" si="30"/>
        <v>0</v>
      </c>
      <c r="CD29" s="24">
        <f t="shared" si="30"/>
        <v>0</v>
      </c>
      <c r="CE29" s="24">
        <f t="shared" si="30"/>
        <v>0</v>
      </c>
      <c r="CF29" s="24">
        <f t="shared" si="30"/>
        <v>0</v>
      </c>
      <c r="CG29" s="24">
        <f t="shared" si="30"/>
        <v>0</v>
      </c>
      <c r="CH29" s="24">
        <f t="shared" si="30"/>
        <v>0</v>
      </c>
      <c r="CI29" s="24">
        <f t="shared" si="30"/>
        <v>0</v>
      </c>
      <c r="CJ29" s="24">
        <f t="shared" si="30"/>
        <v>0</v>
      </c>
      <c r="CK29" s="24">
        <f t="shared" si="30"/>
        <v>0</v>
      </c>
      <c r="CL29" s="24">
        <f t="shared" si="30"/>
        <v>0</v>
      </c>
      <c r="CM29" s="24">
        <f t="shared" si="30"/>
        <v>0</v>
      </c>
      <c r="CN29" s="24">
        <f t="shared" si="30"/>
        <v>0</v>
      </c>
      <c r="CO29" s="24">
        <f t="shared" si="30"/>
        <v>0</v>
      </c>
      <c r="CP29" s="24">
        <f t="shared" si="30"/>
        <v>0</v>
      </c>
      <c r="CQ29" s="24">
        <f t="shared" si="30"/>
        <v>0</v>
      </c>
      <c r="CR29" s="24">
        <f t="shared" si="30"/>
        <v>0</v>
      </c>
      <c r="CS29" s="24">
        <f t="shared" si="30"/>
        <v>0</v>
      </c>
      <c r="CT29" s="24">
        <f t="shared" si="30"/>
        <v>0</v>
      </c>
      <c r="CU29" s="24">
        <f t="shared" si="30"/>
        <v>0</v>
      </c>
      <c r="CV29" s="24">
        <f t="shared" si="30"/>
        <v>0</v>
      </c>
      <c r="CW29" s="24">
        <f t="shared" ref="CW29:CZ29" si="31">CW28*-$D$6</f>
        <v>0</v>
      </c>
      <c r="CX29" s="24">
        <f t="shared" si="31"/>
        <v>0</v>
      </c>
      <c r="CY29" s="24">
        <f t="shared" si="31"/>
        <v>0</v>
      </c>
      <c r="CZ29" s="32">
        <f t="shared" si="31"/>
        <v>0</v>
      </c>
    </row>
    <row r="30" spans="3:104" x14ac:dyDescent="0.25">
      <c r="C30" s="59" t="s">
        <v>45</v>
      </c>
      <c r="D30" s="60"/>
      <c r="E30" s="61">
        <f>SUM(E28:E29)</f>
        <v>0</v>
      </c>
      <c r="F30" s="61">
        <f t="shared" ref="F30:BQ30" si="32">SUM(F28:F29)</f>
        <v>0</v>
      </c>
      <c r="G30" s="61">
        <f t="shared" si="32"/>
        <v>0</v>
      </c>
      <c r="H30" s="61">
        <f t="shared" si="32"/>
        <v>0</v>
      </c>
      <c r="I30" s="61">
        <f t="shared" si="32"/>
        <v>0</v>
      </c>
      <c r="J30" s="61">
        <f t="shared" si="32"/>
        <v>0</v>
      </c>
      <c r="K30" s="61">
        <f t="shared" si="32"/>
        <v>0</v>
      </c>
      <c r="L30" s="61">
        <f t="shared" si="32"/>
        <v>97.68647633333336</v>
      </c>
      <c r="M30" s="61">
        <f t="shared" si="32"/>
        <v>97.68647633333336</v>
      </c>
      <c r="N30" s="62">
        <f t="shared" si="32"/>
        <v>97.68647633333336</v>
      </c>
      <c r="O30" s="61">
        <f t="shared" si="32"/>
        <v>97.68647633333336</v>
      </c>
      <c r="P30" s="61">
        <f t="shared" si="32"/>
        <v>97.68647633333336</v>
      </c>
      <c r="Q30" s="61">
        <f t="shared" si="32"/>
        <v>97.68647633333336</v>
      </c>
      <c r="R30" s="61">
        <f t="shared" si="32"/>
        <v>97.68647633333336</v>
      </c>
      <c r="S30" s="61">
        <f t="shared" si="32"/>
        <v>97.68647633333336</v>
      </c>
      <c r="T30" s="61">
        <f t="shared" si="32"/>
        <v>97.68647633333336</v>
      </c>
      <c r="U30" s="61">
        <f t="shared" si="32"/>
        <v>97.68647633333336</v>
      </c>
      <c r="V30" s="61">
        <f t="shared" si="32"/>
        <v>97.68647633333336</v>
      </c>
      <c r="W30" s="61">
        <f t="shared" si="32"/>
        <v>97.68647633333336</v>
      </c>
      <c r="X30" s="61">
        <f t="shared" si="32"/>
        <v>97.68647633333336</v>
      </c>
      <c r="Y30" s="61">
        <f t="shared" si="32"/>
        <v>97.68647633333336</v>
      </c>
      <c r="Z30" s="61">
        <f t="shared" si="32"/>
        <v>97.68647633333336</v>
      </c>
      <c r="AA30" s="61">
        <f t="shared" si="32"/>
        <v>314.35314300000005</v>
      </c>
      <c r="AB30" s="61">
        <f t="shared" si="32"/>
        <v>314.35314300000005</v>
      </c>
      <c r="AC30" s="61">
        <f t="shared" si="32"/>
        <v>314.35314300000005</v>
      </c>
      <c r="AD30" s="61">
        <f t="shared" si="32"/>
        <v>314.35314300000005</v>
      </c>
      <c r="AE30" s="61">
        <f t="shared" si="32"/>
        <v>314.35314300000005</v>
      </c>
      <c r="AF30" s="61">
        <f t="shared" si="32"/>
        <v>314.35314300000005</v>
      </c>
      <c r="AG30" s="61">
        <f t="shared" si="32"/>
        <v>314.35314300000005</v>
      </c>
      <c r="AH30" s="61">
        <f t="shared" si="32"/>
        <v>314.35314300000005</v>
      </c>
      <c r="AI30" s="61">
        <f t="shared" si="32"/>
        <v>314.35314300000005</v>
      </c>
      <c r="AJ30" s="61">
        <f t="shared" si="32"/>
        <v>314.35314300000005</v>
      </c>
      <c r="AK30" s="61">
        <f t="shared" si="32"/>
        <v>314.35314300000005</v>
      </c>
      <c r="AL30" s="61">
        <f t="shared" si="32"/>
        <v>314.35314300000005</v>
      </c>
      <c r="AM30" s="61">
        <f t="shared" si="32"/>
        <v>314.35314300000005</v>
      </c>
      <c r="AN30" s="61">
        <f t="shared" si="32"/>
        <v>314.35314300000005</v>
      </c>
      <c r="AO30" s="61">
        <f t="shared" si="32"/>
        <v>314.35314300000005</v>
      </c>
      <c r="AP30" s="61">
        <f t="shared" si="32"/>
        <v>314.35314300000005</v>
      </c>
      <c r="AQ30" s="61">
        <f t="shared" si="32"/>
        <v>314.35314300000005</v>
      </c>
      <c r="AR30" s="61">
        <f t="shared" si="32"/>
        <v>314.35314300000005</v>
      </c>
      <c r="AS30" s="61">
        <f t="shared" si="32"/>
        <v>314.35314300000005</v>
      </c>
      <c r="AT30" s="61">
        <f t="shared" si="32"/>
        <v>314.35314300000005</v>
      </c>
      <c r="AU30" s="61">
        <f t="shared" si="32"/>
        <v>314.35314300000005</v>
      </c>
      <c r="AV30" s="61">
        <f t="shared" si="32"/>
        <v>314.35314300000005</v>
      </c>
      <c r="AW30" s="61">
        <f t="shared" si="32"/>
        <v>314.35314300000005</v>
      </c>
      <c r="AX30" s="61">
        <f t="shared" si="32"/>
        <v>314.35314300000005</v>
      </c>
      <c r="AY30" s="61">
        <f t="shared" si="32"/>
        <v>314.35314300000005</v>
      </c>
      <c r="AZ30" s="61">
        <f t="shared" si="32"/>
        <v>314.35314300000005</v>
      </c>
      <c r="BA30" s="61">
        <f t="shared" si="32"/>
        <v>314.35314300000005</v>
      </c>
      <c r="BB30" s="61">
        <f t="shared" si="32"/>
        <v>314.35314300000005</v>
      </c>
      <c r="BC30" s="61">
        <f t="shared" si="32"/>
        <v>314.35314300000005</v>
      </c>
      <c r="BD30" s="61">
        <f t="shared" si="32"/>
        <v>314.35314300000005</v>
      </c>
      <c r="BE30" s="61">
        <f t="shared" si="32"/>
        <v>314.35314300000005</v>
      </c>
      <c r="BF30" s="61">
        <f t="shared" si="32"/>
        <v>314.35314300000005</v>
      </c>
      <c r="BG30" s="61">
        <f t="shared" si="32"/>
        <v>314.35314300000005</v>
      </c>
      <c r="BH30" s="61">
        <f t="shared" si="32"/>
        <v>314.35314300000005</v>
      </c>
      <c r="BI30" s="61">
        <f t="shared" si="32"/>
        <v>314.35314300000005</v>
      </c>
      <c r="BJ30" s="61">
        <f t="shared" si="32"/>
        <v>314.35314300000005</v>
      </c>
      <c r="BK30" s="61">
        <f t="shared" si="32"/>
        <v>314.35314300000005</v>
      </c>
      <c r="BL30" s="62">
        <f t="shared" si="32"/>
        <v>314.35314300000005</v>
      </c>
      <c r="BM30" s="61">
        <f t="shared" si="32"/>
        <v>314.35314300000005</v>
      </c>
      <c r="BN30" s="61">
        <f t="shared" si="32"/>
        <v>314.35314300000005</v>
      </c>
      <c r="BO30" s="61">
        <f t="shared" si="32"/>
        <v>314.35314300000005</v>
      </c>
      <c r="BP30" s="61">
        <f t="shared" si="32"/>
        <v>314.35314300000005</v>
      </c>
      <c r="BQ30" s="61">
        <f t="shared" si="32"/>
        <v>314.35314300000005</v>
      </c>
      <c r="BR30" s="91">
        <f t="shared" ref="BR30:CZ30" si="33">SUM(BR28:BR29)</f>
        <v>314.35314300000005</v>
      </c>
      <c r="BS30" s="63">
        <f t="shared" si="33"/>
        <v>314.35314300000005</v>
      </c>
      <c r="BT30" s="61">
        <f t="shared" si="33"/>
        <v>0</v>
      </c>
      <c r="BU30" s="61">
        <f t="shared" si="33"/>
        <v>0</v>
      </c>
      <c r="BV30" s="61">
        <f t="shared" si="33"/>
        <v>0</v>
      </c>
      <c r="BW30" s="61">
        <f t="shared" si="33"/>
        <v>0</v>
      </c>
      <c r="BX30" s="61">
        <f t="shared" si="33"/>
        <v>0</v>
      </c>
      <c r="BY30" s="61">
        <f t="shared" si="33"/>
        <v>0</v>
      </c>
      <c r="BZ30" s="61">
        <f t="shared" si="33"/>
        <v>0</v>
      </c>
      <c r="CA30" s="61">
        <f t="shared" si="33"/>
        <v>0</v>
      </c>
      <c r="CB30" s="61">
        <f t="shared" si="33"/>
        <v>0</v>
      </c>
      <c r="CC30" s="61">
        <f t="shared" si="33"/>
        <v>0</v>
      </c>
      <c r="CD30" s="61">
        <f t="shared" si="33"/>
        <v>0</v>
      </c>
      <c r="CE30" s="61">
        <f t="shared" si="33"/>
        <v>0</v>
      </c>
      <c r="CF30" s="61">
        <f t="shared" si="33"/>
        <v>0</v>
      </c>
      <c r="CG30" s="61">
        <f t="shared" si="33"/>
        <v>0</v>
      </c>
      <c r="CH30" s="61">
        <f t="shared" si="33"/>
        <v>0</v>
      </c>
      <c r="CI30" s="61">
        <f t="shared" si="33"/>
        <v>0</v>
      </c>
      <c r="CJ30" s="61">
        <f t="shared" si="33"/>
        <v>0</v>
      </c>
      <c r="CK30" s="61">
        <f t="shared" si="33"/>
        <v>0</v>
      </c>
      <c r="CL30" s="61">
        <f t="shared" si="33"/>
        <v>0</v>
      </c>
      <c r="CM30" s="61">
        <f t="shared" si="33"/>
        <v>0</v>
      </c>
      <c r="CN30" s="61">
        <f t="shared" si="33"/>
        <v>0</v>
      </c>
      <c r="CO30" s="61">
        <f t="shared" si="33"/>
        <v>0</v>
      </c>
      <c r="CP30" s="61">
        <f t="shared" si="33"/>
        <v>0</v>
      </c>
      <c r="CQ30" s="61">
        <f t="shared" si="33"/>
        <v>0</v>
      </c>
      <c r="CR30" s="61">
        <f t="shared" si="33"/>
        <v>0</v>
      </c>
      <c r="CS30" s="61">
        <f t="shared" si="33"/>
        <v>0</v>
      </c>
      <c r="CT30" s="61">
        <f t="shared" si="33"/>
        <v>0</v>
      </c>
      <c r="CU30" s="61">
        <f t="shared" si="33"/>
        <v>0</v>
      </c>
      <c r="CV30" s="61">
        <f t="shared" si="33"/>
        <v>0</v>
      </c>
      <c r="CW30" s="61">
        <f t="shared" si="33"/>
        <v>0</v>
      </c>
      <c r="CX30" s="61">
        <f t="shared" si="33"/>
        <v>0</v>
      </c>
      <c r="CY30" s="61">
        <f t="shared" si="33"/>
        <v>0</v>
      </c>
      <c r="CZ30" s="62">
        <f t="shared" si="33"/>
        <v>0</v>
      </c>
    </row>
    <row r="31" spans="3:104" x14ac:dyDescent="0.25">
      <c r="C31" s="11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10"/>
      <c r="BM31" s="9"/>
      <c r="BN31" s="9"/>
      <c r="BO31" s="9"/>
      <c r="BP31" s="9"/>
      <c r="BQ31" s="9"/>
      <c r="BR31" s="11"/>
      <c r="BS31" s="46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10"/>
    </row>
    <row r="32" spans="3:104" x14ac:dyDescent="0.25">
      <c r="C32" s="8" t="s">
        <v>49</v>
      </c>
      <c r="D32" s="9"/>
      <c r="E32" s="30">
        <f>-E27</f>
        <v>0</v>
      </c>
      <c r="F32" s="30">
        <f t="shared" ref="F32:BQ32" si="34">-F27</f>
        <v>0</v>
      </c>
      <c r="G32" s="30">
        <f t="shared" si="34"/>
        <v>0</v>
      </c>
      <c r="H32" s="30">
        <f t="shared" si="34"/>
        <v>0</v>
      </c>
      <c r="I32" s="30">
        <f t="shared" si="34"/>
        <v>0</v>
      </c>
      <c r="J32" s="30">
        <f t="shared" si="34"/>
        <v>0</v>
      </c>
      <c r="K32" s="30">
        <f t="shared" si="34"/>
        <v>0</v>
      </c>
      <c r="L32" s="30">
        <f t="shared" si="34"/>
        <v>333.33333333333331</v>
      </c>
      <c r="M32" s="30">
        <f t="shared" si="34"/>
        <v>333.33333333333331</v>
      </c>
      <c r="N32" s="31">
        <f t="shared" si="34"/>
        <v>333.33333333333331</v>
      </c>
      <c r="O32" s="30">
        <f t="shared" si="34"/>
        <v>333.33333333333331</v>
      </c>
      <c r="P32" s="30">
        <f t="shared" si="34"/>
        <v>333.33333333333331</v>
      </c>
      <c r="Q32" s="30">
        <f t="shared" si="34"/>
        <v>333.33333333333331</v>
      </c>
      <c r="R32" s="30">
        <f t="shared" si="34"/>
        <v>333.33333333333331</v>
      </c>
      <c r="S32" s="30">
        <f t="shared" si="34"/>
        <v>333.33333333333331</v>
      </c>
      <c r="T32" s="30">
        <f t="shared" si="34"/>
        <v>333.33333333333331</v>
      </c>
      <c r="U32" s="30">
        <f t="shared" si="34"/>
        <v>333.33333333333331</v>
      </c>
      <c r="V32" s="30">
        <f t="shared" si="34"/>
        <v>333.33333333333331</v>
      </c>
      <c r="W32" s="30">
        <f t="shared" si="34"/>
        <v>333.33333333333331</v>
      </c>
      <c r="X32" s="30">
        <f t="shared" si="34"/>
        <v>333.33333333333331</v>
      </c>
      <c r="Y32" s="30">
        <f t="shared" si="34"/>
        <v>333.33333333333331</v>
      </c>
      <c r="Z32" s="30">
        <f t="shared" si="34"/>
        <v>333.33333333333331</v>
      </c>
      <c r="AA32" s="30">
        <f t="shared" si="34"/>
        <v>0</v>
      </c>
      <c r="AB32" s="30">
        <f t="shared" si="34"/>
        <v>0</v>
      </c>
      <c r="AC32" s="30">
        <f t="shared" si="34"/>
        <v>0</v>
      </c>
      <c r="AD32" s="30">
        <f t="shared" si="34"/>
        <v>0</v>
      </c>
      <c r="AE32" s="30">
        <f t="shared" si="34"/>
        <v>0</v>
      </c>
      <c r="AF32" s="30">
        <f t="shared" si="34"/>
        <v>0</v>
      </c>
      <c r="AG32" s="30">
        <f t="shared" si="34"/>
        <v>0</v>
      </c>
      <c r="AH32" s="30">
        <f t="shared" si="34"/>
        <v>0</v>
      </c>
      <c r="AI32" s="30">
        <f t="shared" si="34"/>
        <v>0</v>
      </c>
      <c r="AJ32" s="30">
        <f t="shared" si="34"/>
        <v>0</v>
      </c>
      <c r="AK32" s="30">
        <f t="shared" si="34"/>
        <v>0</v>
      </c>
      <c r="AL32" s="30">
        <f t="shared" si="34"/>
        <v>0</v>
      </c>
      <c r="AM32" s="30">
        <f t="shared" si="34"/>
        <v>0</v>
      </c>
      <c r="AN32" s="30">
        <f t="shared" si="34"/>
        <v>0</v>
      </c>
      <c r="AO32" s="30">
        <f t="shared" si="34"/>
        <v>0</v>
      </c>
      <c r="AP32" s="30">
        <f t="shared" si="34"/>
        <v>0</v>
      </c>
      <c r="AQ32" s="30">
        <f t="shared" si="34"/>
        <v>0</v>
      </c>
      <c r="AR32" s="30">
        <f t="shared" si="34"/>
        <v>0</v>
      </c>
      <c r="AS32" s="30">
        <f t="shared" si="34"/>
        <v>0</v>
      </c>
      <c r="AT32" s="30">
        <f t="shared" si="34"/>
        <v>0</v>
      </c>
      <c r="AU32" s="30">
        <f t="shared" si="34"/>
        <v>0</v>
      </c>
      <c r="AV32" s="30">
        <f t="shared" si="34"/>
        <v>0</v>
      </c>
      <c r="AW32" s="30">
        <f t="shared" si="34"/>
        <v>0</v>
      </c>
      <c r="AX32" s="30">
        <f t="shared" si="34"/>
        <v>0</v>
      </c>
      <c r="AY32" s="30">
        <f t="shared" si="34"/>
        <v>0</v>
      </c>
      <c r="AZ32" s="30">
        <f t="shared" si="34"/>
        <v>0</v>
      </c>
      <c r="BA32" s="30">
        <f t="shared" si="34"/>
        <v>0</v>
      </c>
      <c r="BB32" s="30">
        <f t="shared" si="34"/>
        <v>0</v>
      </c>
      <c r="BC32" s="30">
        <f t="shared" si="34"/>
        <v>0</v>
      </c>
      <c r="BD32" s="30">
        <f t="shared" si="34"/>
        <v>0</v>
      </c>
      <c r="BE32" s="30">
        <f t="shared" si="34"/>
        <v>0</v>
      </c>
      <c r="BF32" s="30">
        <f t="shared" si="34"/>
        <v>0</v>
      </c>
      <c r="BG32" s="30">
        <f t="shared" si="34"/>
        <v>0</v>
      </c>
      <c r="BH32" s="30">
        <f t="shared" si="34"/>
        <v>0</v>
      </c>
      <c r="BI32" s="30">
        <f t="shared" si="34"/>
        <v>0</v>
      </c>
      <c r="BJ32" s="30">
        <f t="shared" si="34"/>
        <v>0</v>
      </c>
      <c r="BK32" s="30">
        <f t="shared" si="34"/>
        <v>0</v>
      </c>
      <c r="BL32" s="31">
        <f t="shared" si="34"/>
        <v>0</v>
      </c>
      <c r="BM32" s="30">
        <f t="shared" si="34"/>
        <v>0</v>
      </c>
      <c r="BN32" s="30">
        <f t="shared" si="34"/>
        <v>0</v>
      </c>
      <c r="BO32" s="30">
        <f t="shared" si="34"/>
        <v>0</v>
      </c>
      <c r="BP32" s="30">
        <f t="shared" si="34"/>
        <v>0</v>
      </c>
      <c r="BQ32" s="30">
        <f t="shared" si="34"/>
        <v>0</v>
      </c>
      <c r="BR32" s="48">
        <f t="shared" ref="BR32:CZ32" si="35">-BR27</f>
        <v>0</v>
      </c>
      <c r="BS32" s="43">
        <f t="shared" si="35"/>
        <v>0</v>
      </c>
      <c r="BT32" s="30">
        <f t="shared" si="35"/>
        <v>0</v>
      </c>
      <c r="BU32" s="30">
        <f t="shared" si="35"/>
        <v>0</v>
      </c>
      <c r="BV32" s="30">
        <f t="shared" si="35"/>
        <v>0</v>
      </c>
      <c r="BW32" s="30">
        <f t="shared" si="35"/>
        <v>0</v>
      </c>
      <c r="BX32" s="30">
        <f t="shared" si="35"/>
        <v>0</v>
      </c>
      <c r="BY32" s="30">
        <f t="shared" si="35"/>
        <v>0</v>
      </c>
      <c r="BZ32" s="30">
        <f t="shared" si="35"/>
        <v>0</v>
      </c>
      <c r="CA32" s="30">
        <f t="shared" si="35"/>
        <v>0</v>
      </c>
      <c r="CB32" s="30">
        <f t="shared" si="35"/>
        <v>0</v>
      </c>
      <c r="CC32" s="30">
        <f t="shared" si="35"/>
        <v>0</v>
      </c>
      <c r="CD32" s="30">
        <f t="shared" si="35"/>
        <v>0</v>
      </c>
      <c r="CE32" s="30">
        <f t="shared" si="35"/>
        <v>0</v>
      </c>
      <c r="CF32" s="30">
        <f t="shared" si="35"/>
        <v>0</v>
      </c>
      <c r="CG32" s="30">
        <f t="shared" si="35"/>
        <v>0</v>
      </c>
      <c r="CH32" s="30">
        <f t="shared" si="35"/>
        <v>0</v>
      </c>
      <c r="CI32" s="30">
        <f t="shared" si="35"/>
        <v>0</v>
      </c>
      <c r="CJ32" s="30">
        <f t="shared" si="35"/>
        <v>0</v>
      </c>
      <c r="CK32" s="30">
        <f t="shared" si="35"/>
        <v>0</v>
      </c>
      <c r="CL32" s="30">
        <f t="shared" si="35"/>
        <v>0</v>
      </c>
      <c r="CM32" s="30">
        <f t="shared" si="35"/>
        <v>0</v>
      </c>
      <c r="CN32" s="30">
        <f t="shared" si="35"/>
        <v>0</v>
      </c>
      <c r="CO32" s="30">
        <f t="shared" si="35"/>
        <v>0</v>
      </c>
      <c r="CP32" s="30">
        <f t="shared" si="35"/>
        <v>0</v>
      </c>
      <c r="CQ32" s="30">
        <f t="shared" si="35"/>
        <v>0</v>
      </c>
      <c r="CR32" s="30">
        <f t="shared" si="35"/>
        <v>0</v>
      </c>
      <c r="CS32" s="30">
        <f t="shared" si="35"/>
        <v>0</v>
      </c>
      <c r="CT32" s="30">
        <f t="shared" si="35"/>
        <v>0</v>
      </c>
      <c r="CU32" s="30">
        <f t="shared" si="35"/>
        <v>0</v>
      </c>
      <c r="CV32" s="30">
        <f t="shared" si="35"/>
        <v>0</v>
      </c>
      <c r="CW32" s="30">
        <f t="shared" si="35"/>
        <v>0</v>
      </c>
      <c r="CX32" s="30">
        <f t="shared" si="35"/>
        <v>0</v>
      </c>
      <c r="CY32" s="30">
        <f t="shared" si="35"/>
        <v>0</v>
      </c>
      <c r="CZ32" s="31">
        <f t="shared" si="35"/>
        <v>0</v>
      </c>
    </row>
    <row r="33" spans="2:107" x14ac:dyDescent="0.25">
      <c r="C33" s="64" t="s">
        <v>52</v>
      </c>
      <c r="D33" s="22"/>
      <c r="E33" s="65">
        <f>E30+E32</f>
        <v>0</v>
      </c>
      <c r="F33" s="65">
        <f t="shared" ref="F33:BQ33" si="36">F30+F32</f>
        <v>0</v>
      </c>
      <c r="G33" s="65">
        <f t="shared" si="36"/>
        <v>0</v>
      </c>
      <c r="H33" s="65">
        <f t="shared" si="36"/>
        <v>0</v>
      </c>
      <c r="I33" s="65">
        <f t="shared" si="36"/>
        <v>0</v>
      </c>
      <c r="J33" s="65">
        <f t="shared" si="36"/>
        <v>0</v>
      </c>
      <c r="K33" s="65">
        <f t="shared" si="36"/>
        <v>0</v>
      </c>
      <c r="L33" s="65">
        <f t="shared" si="36"/>
        <v>431.01980966666667</v>
      </c>
      <c r="M33" s="65">
        <f t="shared" si="36"/>
        <v>431.01980966666667</v>
      </c>
      <c r="N33" s="66">
        <f t="shared" si="36"/>
        <v>431.01980966666667</v>
      </c>
      <c r="O33" s="65">
        <f t="shared" si="36"/>
        <v>431.01980966666667</v>
      </c>
      <c r="P33" s="65">
        <f t="shared" si="36"/>
        <v>431.01980966666667</v>
      </c>
      <c r="Q33" s="65">
        <f t="shared" si="36"/>
        <v>431.01980966666667</v>
      </c>
      <c r="R33" s="65">
        <f t="shared" si="36"/>
        <v>431.01980966666667</v>
      </c>
      <c r="S33" s="65">
        <f t="shared" si="36"/>
        <v>431.01980966666667</v>
      </c>
      <c r="T33" s="65">
        <f t="shared" si="36"/>
        <v>431.01980966666667</v>
      </c>
      <c r="U33" s="65">
        <f t="shared" si="36"/>
        <v>431.01980966666667</v>
      </c>
      <c r="V33" s="65">
        <f t="shared" si="36"/>
        <v>431.01980966666667</v>
      </c>
      <c r="W33" s="65">
        <f t="shared" si="36"/>
        <v>431.01980966666667</v>
      </c>
      <c r="X33" s="65">
        <f t="shared" si="36"/>
        <v>431.01980966666667</v>
      </c>
      <c r="Y33" s="65">
        <f t="shared" si="36"/>
        <v>431.01980966666667</v>
      </c>
      <c r="Z33" s="65">
        <f t="shared" si="36"/>
        <v>431.01980966666667</v>
      </c>
      <c r="AA33" s="65">
        <f t="shared" si="36"/>
        <v>314.35314300000005</v>
      </c>
      <c r="AB33" s="65">
        <f t="shared" si="36"/>
        <v>314.35314300000005</v>
      </c>
      <c r="AC33" s="65">
        <f t="shared" si="36"/>
        <v>314.35314300000005</v>
      </c>
      <c r="AD33" s="65">
        <f t="shared" si="36"/>
        <v>314.35314300000005</v>
      </c>
      <c r="AE33" s="65">
        <f t="shared" si="36"/>
        <v>314.35314300000005</v>
      </c>
      <c r="AF33" s="65">
        <f t="shared" si="36"/>
        <v>314.35314300000005</v>
      </c>
      <c r="AG33" s="65">
        <f t="shared" si="36"/>
        <v>314.35314300000005</v>
      </c>
      <c r="AH33" s="65">
        <f t="shared" si="36"/>
        <v>314.35314300000005</v>
      </c>
      <c r="AI33" s="65">
        <f t="shared" si="36"/>
        <v>314.35314300000005</v>
      </c>
      <c r="AJ33" s="65">
        <f t="shared" si="36"/>
        <v>314.35314300000005</v>
      </c>
      <c r="AK33" s="65">
        <f t="shared" si="36"/>
        <v>314.35314300000005</v>
      </c>
      <c r="AL33" s="65">
        <f t="shared" si="36"/>
        <v>314.35314300000005</v>
      </c>
      <c r="AM33" s="65">
        <f t="shared" si="36"/>
        <v>314.35314300000005</v>
      </c>
      <c r="AN33" s="65">
        <f t="shared" si="36"/>
        <v>314.35314300000005</v>
      </c>
      <c r="AO33" s="65">
        <f t="shared" si="36"/>
        <v>314.35314300000005</v>
      </c>
      <c r="AP33" s="65">
        <f t="shared" si="36"/>
        <v>314.35314300000005</v>
      </c>
      <c r="AQ33" s="65">
        <f t="shared" si="36"/>
        <v>314.35314300000005</v>
      </c>
      <c r="AR33" s="65">
        <f t="shared" si="36"/>
        <v>314.35314300000005</v>
      </c>
      <c r="AS33" s="65">
        <f t="shared" si="36"/>
        <v>314.35314300000005</v>
      </c>
      <c r="AT33" s="65">
        <f t="shared" si="36"/>
        <v>314.35314300000005</v>
      </c>
      <c r="AU33" s="65">
        <f t="shared" si="36"/>
        <v>314.35314300000005</v>
      </c>
      <c r="AV33" s="65">
        <f t="shared" si="36"/>
        <v>314.35314300000005</v>
      </c>
      <c r="AW33" s="65">
        <f t="shared" si="36"/>
        <v>314.35314300000005</v>
      </c>
      <c r="AX33" s="65">
        <f t="shared" si="36"/>
        <v>314.35314300000005</v>
      </c>
      <c r="AY33" s="65">
        <f t="shared" si="36"/>
        <v>314.35314300000005</v>
      </c>
      <c r="AZ33" s="65">
        <f t="shared" si="36"/>
        <v>314.35314300000005</v>
      </c>
      <c r="BA33" s="65">
        <f t="shared" si="36"/>
        <v>314.35314300000005</v>
      </c>
      <c r="BB33" s="65">
        <f t="shared" si="36"/>
        <v>314.35314300000005</v>
      </c>
      <c r="BC33" s="65">
        <f t="shared" si="36"/>
        <v>314.35314300000005</v>
      </c>
      <c r="BD33" s="65">
        <f t="shared" si="36"/>
        <v>314.35314300000005</v>
      </c>
      <c r="BE33" s="65">
        <f t="shared" si="36"/>
        <v>314.35314300000005</v>
      </c>
      <c r="BF33" s="65">
        <f t="shared" si="36"/>
        <v>314.35314300000005</v>
      </c>
      <c r="BG33" s="65">
        <f t="shared" si="36"/>
        <v>314.35314300000005</v>
      </c>
      <c r="BH33" s="65">
        <f t="shared" si="36"/>
        <v>314.35314300000005</v>
      </c>
      <c r="BI33" s="65">
        <f t="shared" si="36"/>
        <v>314.35314300000005</v>
      </c>
      <c r="BJ33" s="65">
        <f t="shared" si="36"/>
        <v>314.35314300000005</v>
      </c>
      <c r="BK33" s="65">
        <f t="shared" si="36"/>
        <v>314.35314300000005</v>
      </c>
      <c r="BL33" s="66">
        <f t="shared" si="36"/>
        <v>314.35314300000005</v>
      </c>
      <c r="BM33" s="65">
        <f t="shared" si="36"/>
        <v>314.35314300000005</v>
      </c>
      <c r="BN33" s="65">
        <f t="shared" si="36"/>
        <v>314.35314300000005</v>
      </c>
      <c r="BO33" s="65">
        <f t="shared" si="36"/>
        <v>314.35314300000005</v>
      </c>
      <c r="BP33" s="65">
        <f t="shared" si="36"/>
        <v>314.35314300000005</v>
      </c>
      <c r="BQ33" s="65">
        <f t="shared" si="36"/>
        <v>314.35314300000005</v>
      </c>
      <c r="BR33" s="92">
        <f t="shared" ref="BR33:CZ33" si="37">BR30+BR32</f>
        <v>314.35314300000005</v>
      </c>
      <c r="BS33" s="67">
        <f t="shared" si="37"/>
        <v>314.35314300000005</v>
      </c>
      <c r="BT33" s="65">
        <f t="shared" si="37"/>
        <v>0</v>
      </c>
      <c r="BU33" s="65">
        <f t="shared" si="37"/>
        <v>0</v>
      </c>
      <c r="BV33" s="65">
        <f t="shared" si="37"/>
        <v>0</v>
      </c>
      <c r="BW33" s="65">
        <f t="shared" si="37"/>
        <v>0</v>
      </c>
      <c r="BX33" s="65">
        <f t="shared" si="37"/>
        <v>0</v>
      </c>
      <c r="BY33" s="65">
        <f t="shared" si="37"/>
        <v>0</v>
      </c>
      <c r="BZ33" s="65">
        <f t="shared" si="37"/>
        <v>0</v>
      </c>
      <c r="CA33" s="65">
        <f t="shared" si="37"/>
        <v>0</v>
      </c>
      <c r="CB33" s="65">
        <f t="shared" si="37"/>
        <v>0</v>
      </c>
      <c r="CC33" s="65">
        <f t="shared" si="37"/>
        <v>0</v>
      </c>
      <c r="CD33" s="65">
        <f t="shared" si="37"/>
        <v>0</v>
      </c>
      <c r="CE33" s="65">
        <f t="shared" si="37"/>
        <v>0</v>
      </c>
      <c r="CF33" s="65">
        <f t="shared" si="37"/>
        <v>0</v>
      </c>
      <c r="CG33" s="65">
        <f t="shared" si="37"/>
        <v>0</v>
      </c>
      <c r="CH33" s="65">
        <f t="shared" si="37"/>
        <v>0</v>
      </c>
      <c r="CI33" s="65">
        <f t="shared" si="37"/>
        <v>0</v>
      </c>
      <c r="CJ33" s="65">
        <f t="shared" si="37"/>
        <v>0</v>
      </c>
      <c r="CK33" s="65">
        <f t="shared" si="37"/>
        <v>0</v>
      </c>
      <c r="CL33" s="65">
        <f t="shared" si="37"/>
        <v>0</v>
      </c>
      <c r="CM33" s="65">
        <f t="shared" si="37"/>
        <v>0</v>
      </c>
      <c r="CN33" s="65">
        <f t="shared" si="37"/>
        <v>0</v>
      </c>
      <c r="CO33" s="65">
        <f t="shared" si="37"/>
        <v>0</v>
      </c>
      <c r="CP33" s="65">
        <f t="shared" si="37"/>
        <v>0</v>
      </c>
      <c r="CQ33" s="65">
        <f t="shared" si="37"/>
        <v>0</v>
      </c>
      <c r="CR33" s="65">
        <f t="shared" si="37"/>
        <v>0</v>
      </c>
      <c r="CS33" s="65">
        <f t="shared" si="37"/>
        <v>0</v>
      </c>
      <c r="CT33" s="65">
        <f t="shared" si="37"/>
        <v>0</v>
      </c>
      <c r="CU33" s="65">
        <f t="shared" si="37"/>
        <v>0</v>
      </c>
      <c r="CV33" s="65">
        <f t="shared" si="37"/>
        <v>0</v>
      </c>
      <c r="CW33" s="65">
        <f t="shared" si="37"/>
        <v>0</v>
      </c>
      <c r="CX33" s="65">
        <f t="shared" si="37"/>
        <v>0</v>
      </c>
      <c r="CY33" s="65">
        <f t="shared" si="37"/>
        <v>0</v>
      </c>
      <c r="CZ33" s="66">
        <f t="shared" si="37"/>
        <v>0</v>
      </c>
    </row>
    <row r="34" spans="2:107" x14ac:dyDescent="0.25">
      <c r="B34" s="9"/>
      <c r="C34" s="14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46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</row>
    <row r="35" spans="2:107" x14ac:dyDescent="0.25">
      <c r="C35" s="86" t="s">
        <v>53</v>
      </c>
      <c r="D35" s="6"/>
      <c r="E35" s="78">
        <f>E20</f>
        <v>-333.33333333333331</v>
      </c>
      <c r="F35" s="78">
        <f t="shared" ref="F35:BQ35" si="38">F20</f>
        <v>-333.33333333333331</v>
      </c>
      <c r="G35" s="78">
        <f t="shared" si="38"/>
        <v>-333.33333333333331</v>
      </c>
      <c r="H35" s="78">
        <f t="shared" si="38"/>
        <v>-1000</v>
      </c>
      <c r="I35" s="78">
        <f t="shared" si="38"/>
        <v>-1000</v>
      </c>
      <c r="J35" s="78">
        <f t="shared" si="38"/>
        <v>-1000</v>
      </c>
      <c r="K35" s="78">
        <f t="shared" si="38"/>
        <v>-1000</v>
      </c>
      <c r="L35" s="78">
        <f t="shared" si="38"/>
        <v>0</v>
      </c>
      <c r="M35" s="78">
        <f t="shared" si="38"/>
        <v>0</v>
      </c>
      <c r="N35" s="79">
        <f t="shared" si="38"/>
        <v>0</v>
      </c>
      <c r="O35" s="78">
        <f t="shared" si="38"/>
        <v>0</v>
      </c>
      <c r="P35" s="78">
        <f t="shared" si="38"/>
        <v>0</v>
      </c>
      <c r="Q35" s="78">
        <f t="shared" si="38"/>
        <v>0</v>
      </c>
      <c r="R35" s="78">
        <f t="shared" si="38"/>
        <v>0</v>
      </c>
      <c r="S35" s="78">
        <f t="shared" si="38"/>
        <v>0</v>
      </c>
      <c r="T35" s="78">
        <f t="shared" si="38"/>
        <v>0</v>
      </c>
      <c r="U35" s="78">
        <f t="shared" si="38"/>
        <v>0</v>
      </c>
      <c r="V35" s="78">
        <f t="shared" si="38"/>
        <v>0</v>
      </c>
      <c r="W35" s="78">
        <f t="shared" si="38"/>
        <v>0</v>
      </c>
      <c r="X35" s="78">
        <f t="shared" si="38"/>
        <v>0</v>
      </c>
      <c r="Y35" s="78">
        <f t="shared" si="38"/>
        <v>0</v>
      </c>
      <c r="Z35" s="78">
        <f t="shared" si="38"/>
        <v>0</v>
      </c>
      <c r="AA35" s="78">
        <f t="shared" si="38"/>
        <v>0</v>
      </c>
      <c r="AB35" s="78">
        <f t="shared" si="38"/>
        <v>0</v>
      </c>
      <c r="AC35" s="78">
        <f t="shared" si="38"/>
        <v>0</v>
      </c>
      <c r="AD35" s="78">
        <f t="shared" si="38"/>
        <v>0</v>
      </c>
      <c r="AE35" s="78">
        <f t="shared" si="38"/>
        <v>0</v>
      </c>
      <c r="AF35" s="78">
        <f t="shared" si="38"/>
        <v>0</v>
      </c>
      <c r="AG35" s="78">
        <f t="shared" si="38"/>
        <v>0</v>
      </c>
      <c r="AH35" s="78">
        <f t="shared" si="38"/>
        <v>0</v>
      </c>
      <c r="AI35" s="78">
        <f t="shared" si="38"/>
        <v>0</v>
      </c>
      <c r="AJ35" s="78">
        <f t="shared" si="38"/>
        <v>0</v>
      </c>
      <c r="AK35" s="78">
        <f t="shared" si="38"/>
        <v>0</v>
      </c>
      <c r="AL35" s="78">
        <f t="shared" si="38"/>
        <v>0</v>
      </c>
      <c r="AM35" s="78">
        <f t="shared" si="38"/>
        <v>0</v>
      </c>
      <c r="AN35" s="78">
        <f t="shared" si="38"/>
        <v>0</v>
      </c>
      <c r="AO35" s="78">
        <f t="shared" si="38"/>
        <v>0</v>
      </c>
      <c r="AP35" s="78">
        <f t="shared" si="38"/>
        <v>0</v>
      </c>
      <c r="AQ35" s="78">
        <f t="shared" si="38"/>
        <v>0</v>
      </c>
      <c r="AR35" s="78">
        <f t="shared" si="38"/>
        <v>0</v>
      </c>
      <c r="AS35" s="78">
        <f t="shared" si="38"/>
        <v>0</v>
      </c>
      <c r="AT35" s="78">
        <f t="shared" si="38"/>
        <v>0</v>
      </c>
      <c r="AU35" s="78">
        <f t="shared" si="38"/>
        <v>0</v>
      </c>
      <c r="AV35" s="78">
        <f t="shared" si="38"/>
        <v>0</v>
      </c>
      <c r="AW35" s="78">
        <f t="shared" si="38"/>
        <v>0</v>
      </c>
      <c r="AX35" s="78">
        <f t="shared" si="38"/>
        <v>0</v>
      </c>
      <c r="AY35" s="78">
        <f t="shared" si="38"/>
        <v>0</v>
      </c>
      <c r="AZ35" s="78">
        <f t="shared" si="38"/>
        <v>0</v>
      </c>
      <c r="BA35" s="78">
        <f t="shared" si="38"/>
        <v>0</v>
      </c>
      <c r="BB35" s="78">
        <f t="shared" si="38"/>
        <v>0</v>
      </c>
      <c r="BC35" s="78">
        <f t="shared" si="38"/>
        <v>0</v>
      </c>
      <c r="BD35" s="78">
        <f t="shared" si="38"/>
        <v>0</v>
      </c>
      <c r="BE35" s="78">
        <f t="shared" si="38"/>
        <v>0</v>
      </c>
      <c r="BF35" s="78">
        <f t="shared" si="38"/>
        <v>0</v>
      </c>
      <c r="BG35" s="78">
        <f t="shared" si="38"/>
        <v>0</v>
      </c>
      <c r="BH35" s="78">
        <f t="shared" si="38"/>
        <v>0</v>
      </c>
      <c r="BI35" s="78">
        <f t="shared" si="38"/>
        <v>0</v>
      </c>
      <c r="BJ35" s="78">
        <f t="shared" si="38"/>
        <v>0</v>
      </c>
      <c r="BK35" s="78">
        <f t="shared" si="38"/>
        <v>0</v>
      </c>
      <c r="BL35" s="79">
        <f t="shared" si="38"/>
        <v>0</v>
      </c>
      <c r="BM35" s="78">
        <f t="shared" si="38"/>
        <v>0</v>
      </c>
      <c r="BN35" s="78">
        <f t="shared" si="38"/>
        <v>0</v>
      </c>
      <c r="BO35" s="78">
        <f t="shared" si="38"/>
        <v>0</v>
      </c>
      <c r="BP35" s="78">
        <f t="shared" si="38"/>
        <v>0</v>
      </c>
      <c r="BQ35" s="78">
        <f t="shared" si="38"/>
        <v>0</v>
      </c>
      <c r="BR35" s="93">
        <f t="shared" ref="BR35:CZ35" si="39">BR20</f>
        <v>0</v>
      </c>
      <c r="BS35" s="80">
        <f t="shared" si="39"/>
        <v>-350</v>
      </c>
      <c r="BT35" s="78">
        <f t="shared" si="39"/>
        <v>0</v>
      </c>
      <c r="BU35" s="78">
        <f t="shared" si="39"/>
        <v>0</v>
      </c>
      <c r="BV35" s="78">
        <f t="shared" si="39"/>
        <v>0</v>
      </c>
      <c r="BW35" s="78">
        <f t="shared" si="39"/>
        <v>0</v>
      </c>
      <c r="BX35" s="78">
        <f t="shared" si="39"/>
        <v>0</v>
      </c>
      <c r="BY35" s="78">
        <f t="shared" si="39"/>
        <v>0</v>
      </c>
      <c r="BZ35" s="78">
        <f t="shared" si="39"/>
        <v>0</v>
      </c>
      <c r="CA35" s="78">
        <f t="shared" si="39"/>
        <v>0</v>
      </c>
      <c r="CB35" s="78">
        <f t="shared" si="39"/>
        <v>0</v>
      </c>
      <c r="CC35" s="78">
        <f t="shared" si="39"/>
        <v>0</v>
      </c>
      <c r="CD35" s="78">
        <f t="shared" si="39"/>
        <v>0</v>
      </c>
      <c r="CE35" s="78">
        <f t="shared" si="39"/>
        <v>0</v>
      </c>
      <c r="CF35" s="78">
        <f t="shared" si="39"/>
        <v>0</v>
      </c>
      <c r="CG35" s="78">
        <f t="shared" si="39"/>
        <v>0</v>
      </c>
      <c r="CH35" s="78">
        <f t="shared" si="39"/>
        <v>0</v>
      </c>
      <c r="CI35" s="78">
        <f t="shared" si="39"/>
        <v>0</v>
      </c>
      <c r="CJ35" s="78">
        <f t="shared" si="39"/>
        <v>0</v>
      </c>
      <c r="CK35" s="78">
        <f t="shared" si="39"/>
        <v>0</v>
      </c>
      <c r="CL35" s="78">
        <f t="shared" si="39"/>
        <v>0</v>
      </c>
      <c r="CM35" s="78">
        <f t="shared" si="39"/>
        <v>0</v>
      </c>
      <c r="CN35" s="78">
        <f t="shared" si="39"/>
        <v>0</v>
      </c>
      <c r="CO35" s="78">
        <f t="shared" si="39"/>
        <v>0</v>
      </c>
      <c r="CP35" s="78">
        <f t="shared" si="39"/>
        <v>0</v>
      </c>
      <c r="CQ35" s="78">
        <f t="shared" si="39"/>
        <v>0</v>
      </c>
      <c r="CR35" s="78">
        <f t="shared" si="39"/>
        <v>0</v>
      </c>
      <c r="CS35" s="78">
        <f t="shared" si="39"/>
        <v>0</v>
      </c>
      <c r="CT35" s="78">
        <f t="shared" si="39"/>
        <v>0</v>
      </c>
      <c r="CU35" s="78">
        <f t="shared" si="39"/>
        <v>0</v>
      </c>
      <c r="CV35" s="78">
        <f t="shared" si="39"/>
        <v>0</v>
      </c>
      <c r="CW35" s="78">
        <f t="shared" si="39"/>
        <v>0</v>
      </c>
      <c r="CX35" s="78">
        <f t="shared" si="39"/>
        <v>0</v>
      </c>
      <c r="CY35" s="78">
        <f t="shared" si="39"/>
        <v>0</v>
      </c>
      <c r="CZ35" s="79">
        <f t="shared" si="39"/>
        <v>0</v>
      </c>
    </row>
    <row r="36" spans="2:107" x14ac:dyDescent="0.25">
      <c r="C36" s="11" t="s">
        <v>54</v>
      </c>
      <c r="D36" s="9"/>
      <c r="E36" s="30">
        <f>E33</f>
        <v>0</v>
      </c>
      <c r="F36" s="30">
        <f t="shared" ref="F36:BQ36" si="40">F33</f>
        <v>0</v>
      </c>
      <c r="G36" s="30">
        <f t="shared" si="40"/>
        <v>0</v>
      </c>
      <c r="H36" s="30">
        <f t="shared" si="40"/>
        <v>0</v>
      </c>
      <c r="I36" s="30">
        <f t="shared" si="40"/>
        <v>0</v>
      </c>
      <c r="J36" s="30">
        <f t="shared" si="40"/>
        <v>0</v>
      </c>
      <c r="K36" s="30">
        <f t="shared" si="40"/>
        <v>0</v>
      </c>
      <c r="L36" s="30">
        <f t="shared" si="40"/>
        <v>431.01980966666667</v>
      </c>
      <c r="M36" s="30">
        <f t="shared" si="40"/>
        <v>431.01980966666667</v>
      </c>
      <c r="N36" s="31">
        <f t="shared" si="40"/>
        <v>431.01980966666667</v>
      </c>
      <c r="O36" s="30">
        <f t="shared" si="40"/>
        <v>431.01980966666667</v>
      </c>
      <c r="P36" s="30">
        <f t="shared" si="40"/>
        <v>431.01980966666667</v>
      </c>
      <c r="Q36" s="30">
        <f t="shared" si="40"/>
        <v>431.01980966666667</v>
      </c>
      <c r="R36" s="30">
        <f t="shared" si="40"/>
        <v>431.01980966666667</v>
      </c>
      <c r="S36" s="30">
        <f t="shared" si="40"/>
        <v>431.01980966666667</v>
      </c>
      <c r="T36" s="30">
        <f t="shared" si="40"/>
        <v>431.01980966666667</v>
      </c>
      <c r="U36" s="30">
        <f t="shared" si="40"/>
        <v>431.01980966666667</v>
      </c>
      <c r="V36" s="30">
        <f t="shared" si="40"/>
        <v>431.01980966666667</v>
      </c>
      <c r="W36" s="30">
        <f t="shared" si="40"/>
        <v>431.01980966666667</v>
      </c>
      <c r="X36" s="30">
        <f t="shared" si="40"/>
        <v>431.01980966666667</v>
      </c>
      <c r="Y36" s="30">
        <f t="shared" si="40"/>
        <v>431.01980966666667</v>
      </c>
      <c r="Z36" s="30">
        <f t="shared" si="40"/>
        <v>431.01980966666667</v>
      </c>
      <c r="AA36" s="30">
        <f t="shared" si="40"/>
        <v>314.35314300000005</v>
      </c>
      <c r="AB36" s="30">
        <f t="shared" si="40"/>
        <v>314.35314300000005</v>
      </c>
      <c r="AC36" s="30">
        <f t="shared" si="40"/>
        <v>314.35314300000005</v>
      </c>
      <c r="AD36" s="30">
        <f t="shared" si="40"/>
        <v>314.35314300000005</v>
      </c>
      <c r="AE36" s="30">
        <f t="shared" si="40"/>
        <v>314.35314300000005</v>
      </c>
      <c r="AF36" s="30">
        <f t="shared" si="40"/>
        <v>314.35314300000005</v>
      </c>
      <c r="AG36" s="30">
        <f t="shared" si="40"/>
        <v>314.35314300000005</v>
      </c>
      <c r="AH36" s="30">
        <f t="shared" si="40"/>
        <v>314.35314300000005</v>
      </c>
      <c r="AI36" s="30">
        <f t="shared" si="40"/>
        <v>314.35314300000005</v>
      </c>
      <c r="AJ36" s="30">
        <f t="shared" si="40"/>
        <v>314.35314300000005</v>
      </c>
      <c r="AK36" s="30">
        <f t="shared" si="40"/>
        <v>314.35314300000005</v>
      </c>
      <c r="AL36" s="30">
        <f t="shared" si="40"/>
        <v>314.35314300000005</v>
      </c>
      <c r="AM36" s="30">
        <f t="shared" si="40"/>
        <v>314.35314300000005</v>
      </c>
      <c r="AN36" s="30">
        <f t="shared" si="40"/>
        <v>314.35314300000005</v>
      </c>
      <c r="AO36" s="30">
        <f t="shared" si="40"/>
        <v>314.35314300000005</v>
      </c>
      <c r="AP36" s="30">
        <f t="shared" si="40"/>
        <v>314.35314300000005</v>
      </c>
      <c r="AQ36" s="30">
        <f t="shared" si="40"/>
        <v>314.35314300000005</v>
      </c>
      <c r="AR36" s="30">
        <f t="shared" si="40"/>
        <v>314.35314300000005</v>
      </c>
      <c r="AS36" s="30">
        <f t="shared" si="40"/>
        <v>314.35314300000005</v>
      </c>
      <c r="AT36" s="30">
        <f t="shared" si="40"/>
        <v>314.35314300000005</v>
      </c>
      <c r="AU36" s="30">
        <f t="shared" si="40"/>
        <v>314.35314300000005</v>
      </c>
      <c r="AV36" s="30">
        <f t="shared" si="40"/>
        <v>314.35314300000005</v>
      </c>
      <c r="AW36" s="30">
        <f t="shared" si="40"/>
        <v>314.35314300000005</v>
      </c>
      <c r="AX36" s="30">
        <f t="shared" si="40"/>
        <v>314.35314300000005</v>
      </c>
      <c r="AY36" s="30">
        <f t="shared" si="40"/>
        <v>314.35314300000005</v>
      </c>
      <c r="AZ36" s="30">
        <f t="shared" si="40"/>
        <v>314.35314300000005</v>
      </c>
      <c r="BA36" s="30">
        <f t="shared" si="40"/>
        <v>314.35314300000005</v>
      </c>
      <c r="BB36" s="30">
        <f t="shared" si="40"/>
        <v>314.35314300000005</v>
      </c>
      <c r="BC36" s="30">
        <f t="shared" si="40"/>
        <v>314.35314300000005</v>
      </c>
      <c r="BD36" s="30">
        <f t="shared" si="40"/>
        <v>314.35314300000005</v>
      </c>
      <c r="BE36" s="30">
        <f t="shared" si="40"/>
        <v>314.35314300000005</v>
      </c>
      <c r="BF36" s="30">
        <f t="shared" si="40"/>
        <v>314.35314300000005</v>
      </c>
      <c r="BG36" s="30">
        <f t="shared" si="40"/>
        <v>314.35314300000005</v>
      </c>
      <c r="BH36" s="30">
        <f t="shared" si="40"/>
        <v>314.35314300000005</v>
      </c>
      <c r="BI36" s="30">
        <f t="shared" si="40"/>
        <v>314.35314300000005</v>
      </c>
      <c r="BJ36" s="30">
        <f t="shared" si="40"/>
        <v>314.35314300000005</v>
      </c>
      <c r="BK36" s="30">
        <f t="shared" si="40"/>
        <v>314.35314300000005</v>
      </c>
      <c r="BL36" s="31">
        <f t="shared" si="40"/>
        <v>314.35314300000005</v>
      </c>
      <c r="BM36" s="30">
        <f t="shared" si="40"/>
        <v>314.35314300000005</v>
      </c>
      <c r="BN36" s="30">
        <f t="shared" si="40"/>
        <v>314.35314300000005</v>
      </c>
      <c r="BO36" s="30">
        <f t="shared" si="40"/>
        <v>314.35314300000005</v>
      </c>
      <c r="BP36" s="30">
        <f t="shared" si="40"/>
        <v>314.35314300000005</v>
      </c>
      <c r="BQ36" s="30">
        <f t="shared" si="40"/>
        <v>314.35314300000005</v>
      </c>
      <c r="BR36" s="48">
        <f t="shared" ref="BR36:CZ36" si="41">BR33</f>
        <v>314.35314300000005</v>
      </c>
      <c r="BS36" s="43">
        <f t="shared" si="41"/>
        <v>314.35314300000005</v>
      </c>
      <c r="BT36" s="30">
        <f t="shared" si="41"/>
        <v>0</v>
      </c>
      <c r="BU36" s="30">
        <f t="shared" si="41"/>
        <v>0</v>
      </c>
      <c r="BV36" s="30">
        <f t="shared" si="41"/>
        <v>0</v>
      </c>
      <c r="BW36" s="30">
        <f t="shared" si="41"/>
        <v>0</v>
      </c>
      <c r="BX36" s="30">
        <f t="shared" si="41"/>
        <v>0</v>
      </c>
      <c r="BY36" s="30">
        <f t="shared" si="41"/>
        <v>0</v>
      </c>
      <c r="BZ36" s="30">
        <f t="shared" si="41"/>
        <v>0</v>
      </c>
      <c r="CA36" s="30">
        <f t="shared" si="41"/>
        <v>0</v>
      </c>
      <c r="CB36" s="30">
        <f t="shared" si="41"/>
        <v>0</v>
      </c>
      <c r="CC36" s="30">
        <f t="shared" si="41"/>
        <v>0</v>
      </c>
      <c r="CD36" s="30">
        <f t="shared" si="41"/>
        <v>0</v>
      </c>
      <c r="CE36" s="30">
        <f t="shared" si="41"/>
        <v>0</v>
      </c>
      <c r="CF36" s="30">
        <f t="shared" si="41"/>
        <v>0</v>
      </c>
      <c r="CG36" s="30">
        <f t="shared" si="41"/>
        <v>0</v>
      </c>
      <c r="CH36" s="30">
        <f t="shared" si="41"/>
        <v>0</v>
      </c>
      <c r="CI36" s="30">
        <f t="shared" si="41"/>
        <v>0</v>
      </c>
      <c r="CJ36" s="30">
        <f t="shared" si="41"/>
        <v>0</v>
      </c>
      <c r="CK36" s="30">
        <f t="shared" si="41"/>
        <v>0</v>
      </c>
      <c r="CL36" s="30">
        <f t="shared" si="41"/>
        <v>0</v>
      </c>
      <c r="CM36" s="30">
        <f t="shared" si="41"/>
        <v>0</v>
      </c>
      <c r="CN36" s="30">
        <f t="shared" si="41"/>
        <v>0</v>
      </c>
      <c r="CO36" s="30">
        <f t="shared" si="41"/>
        <v>0</v>
      </c>
      <c r="CP36" s="30">
        <f t="shared" si="41"/>
        <v>0</v>
      </c>
      <c r="CQ36" s="30">
        <f t="shared" si="41"/>
        <v>0</v>
      </c>
      <c r="CR36" s="30">
        <f t="shared" si="41"/>
        <v>0</v>
      </c>
      <c r="CS36" s="30">
        <f t="shared" si="41"/>
        <v>0</v>
      </c>
      <c r="CT36" s="30">
        <f t="shared" si="41"/>
        <v>0</v>
      </c>
      <c r="CU36" s="30">
        <f t="shared" si="41"/>
        <v>0</v>
      </c>
      <c r="CV36" s="30">
        <f t="shared" si="41"/>
        <v>0</v>
      </c>
      <c r="CW36" s="30">
        <f t="shared" si="41"/>
        <v>0</v>
      </c>
      <c r="CX36" s="30">
        <f t="shared" si="41"/>
        <v>0</v>
      </c>
      <c r="CY36" s="30">
        <f t="shared" si="41"/>
        <v>0</v>
      </c>
      <c r="CZ36" s="31">
        <f t="shared" si="41"/>
        <v>0</v>
      </c>
    </row>
    <row r="37" spans="2:107" x14ac:dyDescent="0.25">
      <c r="C37" s="81" t="s">
        <v>51</v>
      </c>
      <c r="D37" s="82"/>
      <c r="E37" s="83">
        <f t="shared" ref="E37:AJ37" si="42">SUM(E35:E36)</f>
        <v>-333.33333333333331</v>
      </c>
      <c r="F37" s="83">
        <f t="shared" si="42"/>
        <v>-333.33333333333331</v>
      </c>
      <c r="G37" s="83">
        <f t="shared" si="42"/>
        <v>-333.33333333333331</v>
      </c>
      <c r="H37" s="83">
        <f t="shared" si="42"/>
        <v>-1000</v>
      </c>
      <c r="I37" s="83">
        <f t="shared" si="42"/>
        <v>-1000</v>
      </c>
      <c r="J37" s="83">
        <f t="shared" si="42"/>
        <v>-1000</v>
      </c>
      <c r="K37" s="83">
        <f t="shared" si="42"/>
        <v>-1000</v>
      </c>
      <c r="L37" s="83">
        <f t="shared" si="42"/>
        <v>431.01980966666667</v>
      </c>
      <c r="M37" s="83">
        <f t="shared" si="42"/>
        <v>431.01980966666667</v>
      </c>
      <c r="N37" s="84">
        <f t="shared" si="42"/>
        <v>431.01980966666667</v>
      </c>
      <c r="O37" s="83">
        <f t="shared" si="42"/>
        <v>431.01980966666667</v>
      </c>
      <c r="P37" s="83">
        <f t="shared" si="42"/>
        <v>431.01980966666667</v>
      </c>
      <c r="Q37" s="83">
        <f t="shared" si="42"/>
        <v>431.01980966666667</v>
      </c>
      <c r="R37" s="83">
        <f t="shared" si="42"/>
        <v>431.01980966666667</v>
      </c>
      <c r="S37" s="83">
        <f t="shared" si="42"/>
        <v>431.01980966666667</v>
      </c>
      <c r="T37" s="83">
        <f t="shared" si="42"/>
        <v>431.01980966666667</v>
      </c>
      <c r="U37" s="83">
        <f t="shared" si="42"/>
        <v>431.01980966666667</v>
      </c>
      <c r="V37" s="83">
        <f t="shared" si="42"/>
        <v>431.01980966666667</v>
      </c>
      <c r="W37" s="83">
        <f t="shared" si="42"/>
        <v>431.01980966666667</v>
      </c>
      <c r="X37" s="83">
        <f t="shared" si="42"/>
        <v>431.01980966666667</v>
      </c>
      <c r="Y37" s="83">
        <f t="shared" si="42"/>
        <v>431.01980966666667</v>
      </c>
      <c r="Z37" s="83">
        <f t="shared" si="42"/>
        <v>431.01980966666667</v>
      </c>
      <c r="AA37" s="83">
        <f t="shared" si="42"/>
        <v>314.35314300000005</v>
      </c>
      <c r="AB37" s="83">
        <f t="shared" si="42"/>
        <v>314.35314300000005</v>
      </c>
      <c r="AC37" s="83">
        <f t="shared" si="42"/>
        <v>314.35314300000005</v>
      </c>
      <c r="AD37" s="83">
        <f t="shared" si="42"/>
        <v>314.35314300000005</v>
      </c>
      <c r="AE37" s="83">
        <f t="shared" si="42"/>
        <v>314.35314300000005</v>
      </c>
      <c r="AF37" s="83">
        <f t="shared" si="42"/>
        <v>314.35314300000005</v>
      </c>
      <c r="AG37" s="83">
        <f t="shared" si="42"/>
        <v>314.35314300000005</v>
      </c>
      <c r="AH37" s="83">
        <f t="shared" si="42"/>
        <v>314.35314300000005</v>
      </c>
      <c r="AI37" s="83">
        <f t="shared" si="42"/>
        <v>314.35314300000005</v>
      </c>
      <c r="AJ37" s="83">
        <f t="shared" si="42"/>
        <v>314.35314300000005</v>
      </c>
      <c r="AK37" s="83">
        <f t="shared" ref="AK37:BP37" si="43">SUM(AK35:AK36)</f>
        <v>314.35314300000005</v>
      </c>
      <c r="AL37" s="83">
        <f t="shared" si="43"/>
        <v>314.35314300000005</v>
      </c>
      <c r="AM37" s="83">
        <f t="shared" si="43"/>
        <v>314.35314300000005</v>
      </c>
      <c r="AN37" s="83">
        <f t="shared" si="43"/>
        <v>314.35314300000005</v>
      </c>
      <c r="AO37" s="83">
        <f t="shared" si="43"/>
        <v>314.35314300000005</v>
      </c>
      <c r="AP37" s="83">
        <f t="shared" si="43"/>
        <v>314.35314300000005</v>
      </c>
      <c r="AQ37" s="83">
        <f t="shared" si="43"/>
        <v>314.35314300000005</v>
      </c>
      <c r="AR37" s="83">
        <f t="shared" si="43"/>
        <v>314.35314300000005</v>
      </c>
      <c r="AS37" s="83">
        <f t="shared" si="43"/>
        <v>314.35314300000005</v>
      </c>
      <c r="AT37" s="83">
        <f t="shared" si="43"/>
        <v>314.35314300000005</v>
      </c>
      <c r="AU37" s="83">
        <f t="shared" si="43"/>
        <v>314.35314300000005</v>
      </c>
      <c r="AV37" s="83">
        <f t="shared" si="43"/>
        <v>314.35314300000005</v>
      </c>
      <c r="AW37" s="83">
        <f t="shared" si="43"/>
        <v>314.35314300000005</v>
      </c>
      <c r="AX37" s="83">
        <f t="shared" si="43"/>
        <v>314.35314300000005</v>
      </c>
      <c r="AY37" s="83">
        <f t="shared" si="43"/>
        <v>314.35314300000005</v>
      </c>
      <c r="AZ37" s="83">
        <f t="shared" si="43"/>
        <v>314.35314300000005</v>
      </c>
      <c r="BA37" s="83">
        <f t="shared" si="43"/>
        <v>314.35314300000005</v>
      </c>
      <c r="BB37" s="83">
        <f t="shared" si="43"/>
        <v>314.35314300000005</v>
      </c>
      <c r="BC37" s="83">
        <f t="shared" si="43"/>
        <v>314.35314300000005</v>
      </c>
      <c r="BD37" s="83">
        <f t="shared" si="43"/>
        <v>314.35314300000005</v>
      </c>
      <c r="BE37" s="83">
        <f t="shared" si="43"/>
        <v>314.35314300000005</v>
      </c>
      <c r="BF37" s="83">
        <f t="shared" si="43"/>
        <v>314.35314300000005</v>
      </c>
      <c r="BG37" s="83">
        <f t="shared" si="43"/>
        <v>314.35314300000005</v>
      </c>
      <c r="BH37" s="83">
        <f t="shared" si="43"/>
        <v>314.35314300000005</v>
      </c>
      <c r="BI37" s="83">
        <f t="shared" si="43"/>
        <v>314.35314300000005</v>
      </c>
      <c r="BJ37" s="83">
        <f t="shared" si="43"/>
        <v>314.35314300000005</v>
      </c>
      <c r="BK37" s="83">
        <f t="shared" si="43"/>
        <v>314.35314300000005</v>
      </c>
      <c r="BL37" s="84">
        <f t="shared" si="43"/>
        <v>314.35314300000005</v>
      </c>
      <c r="BM37" s="83">
        <f t="shared" si="43"/>
        <v>314.35314300000005</v>
      </c>
      <c r="BN37" s="83">
        <f t="shared" si="43"/>
        <v>314.35314300000005</v>
      </c>
      <c r="BO37" s="83">
        <f t="shared" si="43"/>
        <v>314.35314300000005</v>
      </c>
      <c r="BP37" s="83">
        <f t="shared" si="43"/>
        <v>314.35314300000005</v>
      </c>
      <c r="BQ37" s="83">
        <f t="shared" ref="BQ37:CV37" si="44">SUM(BQ35:BQ36)</f>
        <v>314.35314300000005</v>
      </c>
      <c r="BR37" s="94">
        <f t="shared" si="44"/>
        <v>314.35314300000005</v>
      </c>
      <c r="BS37" s="85">
        <f t="shared" si="44"/>
        <v>-35.646856999999954</v>
      </c>
      <c r="BT37" s="83">
        <f t="shared" si="44"/>
        <v>0</v>
      </c>
      <c r="BU37" s="83">
        <f t="shared" si="44"/>
        <v>0</v>
      </c>
      <c r="BV37" s="83">
        <f t="shared" si="44"/>
        <v>0</v>
      </c>
      <c r="BW37" s="83">
        <f t="shared" si="44"/>
        <v>0</v>
      </c>
      <c r="BX37" s="83">
        <f t="shared" si="44"/>
        <v>0</v>
      </c>
      <c r="BY37" s="83">
        <f t="shared" si="44"/>
        <v>0</v>
      </c>
      <c r="BZ37" s="83">
        <f t="shared" si="44"/>
        <v>0</v>
      </c>
      <c r="CA37" s="83">
        <f t="shared" si="44"/>
        <v>0</v>
      </c>
      <c r="CB37" s="83">
        <f t="shared" si="44"/>
        <v>0</v>
      </c>
      <c r="CC37" s="83">
        <f t="shared" si="44"/>
        <v>0</v>
      </c>
      <c r="CD37" s="83">
        <f t="shared" si="44"/>
        <v>0</v>
      </c>
      <c r="CE37" s="83">
        <f t="shared" si="44"/>
        <v>0</v>
      </c>
      <c r="CF37" s="83">
        <f t="shared" si="44"/>
        <v>0</v>
      </c>
      <c r="CG37" s="83">
        <f t="shared" si="44"/>
        <v>0</v>
      </c>
      <c r="CH37" s="83">
        <f t="shared" si="44"/>
        <v>0</v>
      </c>
      <c r="CI37" s="83">
        <f t="shared" si="44"/>
        <v>0</v>
      </c>
      <c r="CJ37" s="83">
        <f t="shared" si="44"/>
        <v>0</v>
      </c>
      <c r="CK37" s="83">
        <f t="shared" si="44"/>
        <v>0</v>
      </c>
      <c r="CL37" s="83">
        <f t="shared" si="44"/>
        <v>0</v>
      </c>
      <c r="CM37" s="83">
        <f t="shared" si="44"/>
        <v>0</v>
      </c>
      <c r="CN37" s="83">
        <f t="shared" si="44"/>
        <v>0</v>
      </c>
      <c r="CO37" s="83">
        <f t="shared" si="44"/>
        <v>0</v>
      </c>
      <c r="CP37" s="83">
        <f t="shared" si="44"/>
        <v>0</v>
      </c>
      <c r="CQ37" s="83">
        <f t="shared" si="44"/>
        <v>0</v>
      </c>
      <c r="CR37" s="83">
        <f t="shared" si="44"/>
        <v>0</v>
      </c>
      <c r="CS37" s="83">
        <f t="shared" si="44"/>
        <v>0</v>
      </c>
      <c r="CT37" s="83">
        <f t="shared" si="44"/>
        <v>0</v>
      </c>
      <c r="CU37" s="83">
        <f t="shared" si="44"/>
        <v>0</v>
      </c>
      <c r="CV37" s="83">
        <f t="shared" si="44"/>
        <v>0</v>
      </c>
      <c r="CW37" s="83">
        <f t="shared" ref="CW37:CZ37" si="45">SUM(CW35:CW36)</f>
        <v>0</v>
      </c>
      <c r="CX37" s="83">
        <f t="shared" si="45"/>
        <v>0</v>
      </c>
      <c r="CY37" s="83">
        <f t="shared" si="45"/>
        <v>0</v>
      </c>
      <c r="CZ37" s="84">
        <f t="shared" si="45"/>
        <v>0</v>
      </c>
    </row>
    <row r="38" spans="2:107" x14ac:dyDescent="0.25">
      <c r="C38" s="2"/>
    </row>
    <row r="39" spans="2:107" x14ac:dyDescent="0.25">
      <c r="C39" s="68" t="s">
        <v>29</v>
      </c>
      <c r="D39" s="69"/>
      <c r="I39" s="57" t="s">
        <v>44</v>
      </c>
    </row>
    <row r="40" spans="2:107" x14ac:dyDescent="0.25">
      <c r="C40" s="70" t="s">
        <v>42</v>
      </c>
      <c r="D40" s="71">
        <f>NPV($J$5,$E$20:$CZ$20)</f>
        <v>-3984.1910551794622</v>
      </c>
      <c r="I40" s="57" t="s">
        <v>46</v>
      </c>
    </row>
    <row r="41" spans="2:107" x14ac:dyDescent="0.25">
      <c r="C41" s="72" t="s">
        <v>27</v>
      </c>
      <c r="D41" s="73">
        <f>NPV($J$5,$E$33:$CZ$33)</f>
        <v>5089.5029566533494</v>
      </c>
      <c r="J41" s="58" t="s">
        <v>47</v>
      </c>
    </row>
    <row r="42" spans="2:107" x14ac:dyDescent="0.25">
      <c r="C42" s="76" t="s">
        <v>50</v>
      </c>
      <c r="D42" s="87">
        <f>SUM(D40:D41)</f>
        <v>1105.3119014738872</v>
      </c>
      <c r="J42" s="58" t="s">
        <v>48</v>
      </c>
    </row>
    <row r="43" spans="2:107" x14ac:dyDescent="0.25">
      <c r="C43" s="3"/>
      <c r="D43" s="4"/>
    </row>
    <row r="44" spans="2:107" x14ac:dyDescent="0.25">
      <c r="C44" s="74" t="s">
        <v>4</v>
      </c>
      <c r="D44" s="75">
        <f>$J$5</f>
        <v>0.05</v>
      </c>
      <c r="J44" s="58"/>
    </row>
    <row r="45" spans="2:107" x14ac:dyDescent="0.25">
      <c r="C45" s="76" t="s">
        <v>28</v>
      </c>
      <c r="D45" s="77">
        <f>IRR(E37:CZ37,0.05)</f>
        <v>6.5414760907102076E-2</v>
      </c>
    </row>
  </sheetData>
  <dataValidations count="2">
    <dataValidation type="whole" allowBlank="1" showInputMessage="1" showErrorMessage="1" error="Please enter a whole number between 1 and 75." sqref="J12">
      <formula1>1</formula1>
      <formula2>75</formula2>
    </dataValidation>
    <dataValidation type="whole" allowBlank="1" showInputMessage="1" showErrorMessage="1" error="Please enter a whole number between 1 and 20." sqref="D11:D12">
      <formula1>1</formula1>
      <formula2>20</formula2>
    </dataValidation>
  </dataValidations>
  <pageMargins left="0.7" right="0.7" top="0.75" bottom="0.75" header="0.3" footer="0.3"/>
  <pageSetup orientation="portrait" horizontalDpi="0" verticalDpi="0" r:id="rId1"/>
  <ignoredErrors>
    <ignoredError sqref="D1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Model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McQuade</dc:creator>
  <cp:lastModifiedBy> Theresa Gaignard</cp:lastModifiedBy>
  <dcterms:created xsi:type="dcterms:W3CDTF">2012-10-12T18:35:42Z</dcterms:created>
  <dcterms:modified xsi:type="dcterms:W3CDTF">2013-01-22T21:41:03Z</dcterms:modified>
</cp:coreProperties>
</file>